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Password="CF7E" lockStructure="1"/>
  <bookViews>
    <workbookView xWindow="0" yWindow="0" windowWidth="23256" windowHeight="11448" activeTab="4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учебников'!$K$1:$K$42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44525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 s="1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 s="1"/>
  <c r="AY462" i="10"/>
  <c r="AX461" i="10"/>
  <c r="AY461" i="10"/>
  <c r="AX460" i="10"/>
  <c r="AY460" i="10"/>
  <c r="AU460" i="10" s="1"/>
  <c r="AX459" i="10"/>
  <c r="AY459" i="10"/>
  <c r="AX458" i="10"/>
  <c r="CU458" i="10" s="1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 s="1"/>
  <c r="AX424" i="10"/>
  <c r="AY424" i="10"/>
  <c r="AX423" i="10"/>
  <c r="AY423" i="10"/>
  <c r="AX422" i="10"/>
  <c r="AY422" i="10"/>
  <c r="AX421" i="10"/>
  <c r="AY421" i="10"/>
  <c r="AX420" i="10"/>
  <c r="AY420" i="10"/>
  <c r="AX419" i="10"/>
  <c r="AY419" i="10"/>
  <c r="CV419" i="10" s="1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 s="1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 s="1"/>
  <c r="AY379" i="10"/>
  <c r="AX378" i="10"/>
  <c r="AY378" i="10"/>
  <c r="AX377" i="10"/>
  <c r="CU377" i="10"/>
  <c r="AY377" i="10"/>
  <c r="AX376" i="10"/>
  <c r="CU376" i="10" s="1"/>
  <c r="AY376" i="10"/>
  <c r="AX375" i="10"/>
  <c r="AY375" i="10"/>
  <c r="AX374" i="10"/>
  <c r="AY374" i="10"/>
  <c r="AX373" i="10"/>
  <c r="AY373" i="10"/>
  <c r="AX372" i="10"/>
  <c r="AY372" i="10"/>
  <c r="AX371" i="10"/>
  <c r="AY371" i="10"/>
  <c r="AX370" i="10"/>
  <c r="AY370" i="10"/>
  <c r="AX369" i="10"/>
  <c r="AY369" i="10"/>
  <c r="AX368" i="10"/>
  <c r="CU368" i="10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 s="1"/>
  <c r="AX351" i="10"/>
  <c r="CW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CV339" i="10" s="1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 s="1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AY261" i="10"/>
  <c r="CU261" i="10" s="1"/>
  <c r="AX260" i="10"/>
  <c r="AY260" i="10"/>
  <c r="AX259" i="10"/>
  <c r="AY259" i="10"/>
  <c r="AX258" i="10"/>
  <c r="AY258" i="10"/>
  <c r="AU258" i="10" s="1"/>
  <c r="AX257" i="10"/>
  <c r="AY257" i="10"/>
  <c r="AX256" i="10"/>
  <c r="AY256" i="10"/>
  <c r="AW256" i="10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CU210" i="10"/>
  <c r="AY210" i="10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X188" i="10"/>
  <c r="CU188" i="10" s="1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 s="1"/>
  <c r="AY163" i="10"/>
  <c r="AX162" i="10"/>
  <c r="AY162" i="10"/>
  <c r="AU162" i="10" s="1"/>
  <c r="AX161" i="10"/>
  <c r="AY161" i="10"/>
  <c r="AX160" i="10"/>
  <c r="CV160" i="10" s="1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CU142" i="10"/>
  <c r="AX141" i="10"/>
  <c r="AY141" i="10"/>
  <c r="AW141" i="10" s="1"/>
  <c r="AX140" i="10"/>
  <c r="AY140" i="10"/>
  <c r="AX139" i="10"/>
  <c r="CU139" i="10" s="1"/>
  <c r="AY139" i="10"/>
  <c r="AX138" i="10"/>
  <c r="AY138" i="10"/>
  <c r="AX137" i="10"/>
  <c r="AY137" i="10"/>
  <c r="AU137" i="10" s="1"/>
  <c r="AX136" i="10"/>
  <c r="CX136" i="10" s="1"/>
  <c r="AY136" i="10"/>
  <c r="AX135" i="10"/>
  <c r="AY135" i="10"/>
  <c r="AX134" i="10"/>
  <c r="AY134" i="10"/>
  <c r="AU134" i="10" s="1"/>
  <c r="AX133" i="10"/>
  <c r="AY133" i="10"/>
  <c r="AX132" i="10"/>
  <c r="CU132" i="10" s="1"/>
  <c r="AY132" i="10"/>
  <c r="AW132" i="10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CV121" i="10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AY113" i="10"/>
  <c r="AW113" i="10" s="1"/>
  <c r="AX112" i="10"/>
  <c r="CU112" i="10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AY91" i="10"/>
  <c r="AX90" i="10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CX82" i="10"/>
  <c r="AY82" i="10"/>
  <c r="AX81" i="10"/>
  <c r="AY81" i="10"/>
  <c r="AW81" i="10" s="1"/>
  <c r="AX80" i="10"/>
  <c r="CU80" i="10" s="1"/>
  <c r="AY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AY70" i="10"/>
  <c r="AX69" i="10"/>
  <c r="AY69" i="10"/>
  <c r="AU69" i="10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 s="1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S7" i="10"/>
  <c r="U7" i="10"/>
  <c r="V7" i="10"/>
  <c r="X7" i="10"/>
  <c r="Y7" i="10"/>
  <c r="Z7" i="10"/>
  <c r="AA7" i="10"/>
  <c r="AB7" i="10"/>
  <c r="CS7" i="10"/>
  <c r="CR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H3" i="10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 s="1"/>
  <c r="CP506" i="10"/>
  <c r="CP505" i="10"/>
  <c r="CY505" i="10" s="1"/>
  <c r="CP504" i="10"/>
  <c r="AV504" i="10" s="1"/>
  <c r="CP503" i="10"/>
  <c r="CP502" i="10"/>
  <c r="CY502" i="10" s="1"/>
  <c r="CP501" i="10"/>
  <c r="CP500" i="10"/>
  <c r="CY500" i="10"/>
  <c r="CP499" i="10"/>
  <c r="CY499" i="10"/>
  <c r="CP498" i="10"/>
  <c r="AV498" i="10"/>
  <c r="CP497" i="10"/>
  <c r="CP496" i="10"/>
  <c r="CY496" i="10" s="1"/>
  <c r="CP495" i="10"/>
  <c r="CY495" i="10" s="1"/>
  <c r="CP494" i="10"/>
  <c r="CP493" i="10"/>
  <c r="CP492" i="10"/>
  <c r="CP491" i="10"/>
  <c r="CY491" i="10" s="1"/>
  <c r="CP490" i="10"/>
  <c r="CY490" i="10"/>
  <c r="CP489" i="10"/>
  <c r="CY489" i="10"/>
  <c r="CP488" i="10"/>
  <c r="CP487" i="10"/>
  <c r="CP486" i="10"/>
  <c r="AV486" i="10" s="1"/>
  <c r="CP485" i="10"/>
  <c r="CP484" i="10"/>
  <c r="CY484" i="10" s="1"/>
  <c r="CP483" i="10"/>
  <c r="CP482" i="10"/>
  <c r="CP481" i="10"/>
  <c r="CY481" i="10" s="1"/>
  <c r="CP480" i="10"/>
  <c r="AV480" i="10"/>
  <c r="CP479" i="10"/>
  <c r="CY479" i="10" s="1"/>
  <c r="CP478" i="10"/>
  <c r="CY478" i="10" s="1"/>
  <c r="CP477" i="10"/>
  <c r="CP476" i="10"/>
  <c r="CP475" i="10"/>
  <c r="CY475" i="10"/>
  <c r="CP474" i="10"/>
  <c r="AV474" i="10" s="1"/>
  <c r="CP473" i="10"/>
  <c r="CP472" i="10"/>
  <c r="AV472" i="10"/>
  <c r="CP471" i="10"/>
  <c r="CP470" i="10"/>
  <c r="CP469" i="10"/>
  <c r="CY469" i="10"/>
  <c r="CP468" i="10"/>
  <c r="CP467" i="10"/>
  <c r="CP466" i="10"/>
  <c r="CY466" i="10"/>
  <c r="AV466" i="10"/>
  <c r="CP465" i="10"/>
  <c r="CY465" i="10" s="1"/>
  <c r="CP464" i="10"/>
  <c r="CY464" i="10" s="1"/>
  <c r="CP463" i="10"/>
  <c r="CY463" i="10" s="1"/>
  <c r="CP462" i="10"/>
  <c r="CP461" i="10"/>
  <c r="CP460" i="10"/>
  <c r="CY460" i="10" s="1"/>
  <c r="CP459" i="10"/>
  <c r="CP458" i="10"/>
  <c r="CP457" i="10"/>
  <c r="CP456" i="10"/>
  <c r="AV456" i="10"/>
  <c r="CP455" i="10"/>
  <c r="CY455" i="10" s="1"/>
  <c r="CP454" i="10"/>
  <c r="CY454" i="10" s="1"/>
  <c r="CP453" i="10"/>
  <c r="CP452" i="10"/>
  <c r="CP451" i="10"/>
  <c r="CP450" i="10"/>
  <c r="CP449" i="10"/>
  <c r="CP448" i="10"/>
  <c r="CY448" i="10"/>
  <c r="CP447" i="10"/>
  <c r="CP446" i="10"/>
  <c r="CP445" i="10"/>
  <c r="CY445" i="10" s="1"/>
  <c r="CP444" i="10"/>
  <c r="CY444" i="10" s="1"/>
  <c r="CP443" i="10"/>
  <c r="CP442" i="10"/>
  <c r="CY442" i="10" s="1"/>
  <c r="CP441" i="10"/>
  <c r="CP440" i="10"/>
  <c r="CP439" i="10"/>
  <c r="CY439" i="10"/>
  <c r="CP438" i="10"/>
  <c r="CP437" i="10"/>
  <c r="CY437" i="10" s="1"/>
  <c r="CP436" i="10"/>
  <c r="CY436" i="10" s="1"/>
  <c r="CP435" i="10"/>
  <c r="CP434" i="10"/>
  <c r="CP433" i="10"/>
  <c r="CY433" i="10" s="1"/>
  <c r="CP432" i="10"/>
  <c r="CP431" i="10"/>
  <c r="CY431" i="10" s="1"/>
  <c r="CP430" i="10"/>
  <c r="CY430" i="10" s="1"/>
  <c r="CP429" i="10"/>
  <c r="CP428" i="10"/>
  <c r="CP427" i="10"/>
  <c r="CY427" i="10" s="1"/>
  <c r="CP426" i="10"/>
  <c r="CY426" i="10" s="1"/>
  <c r="CP425" i="10"/>
  <c r="CP424" i="10"/>
  <c r="CY424" i="10"/>
  <c r="CP423" i="10"/>
  <c r="CP422" i="10"/>
  <c r="CP421" i="10"/>
  <c r="CY421" i="10" s="1"/>
  <c r="CP420" i="10"/>
  <c r="CP419" i="10"/>
  <c r="CY419" i="10" s="1"/>
  <c r="CP418" i="10"/>
  <c r="CY418" i="10" s="1"/>
  <c r="CP417" i="10"/>
  <c r="CP416" i="10"/>
  <c r="CP415" i="10"/>
  <c r="CY415" i="10"/>
  <c r="CP414" i="10"/>
  <c r="CP413" i="10"/>
  <c r="CP412" i="10"/>
  <c r="CY412" i="10" s="1"/>
  <c r="CP411" i="10"/>
  <c r="CP410" i="10"/>
  <c r="CP409" i="10"/>
  <c r="CY409" i="10" s="1"/>
  <c r="CP408" i="10"/>
  <c r="CY408" i="10" s="1"/>
  <c r="CP407" i="10"/>
  <c r="CP406" i="10"/>
  <c r="CY406" i="10" s="1"/>
  <c r="CP405" i="10"/>
  <c r="CP404" i="10"/>
  <c r="CP403" i="10"/>
  <c r="CY403" i="10" s="1"/>
  <c r="CP402" i="10"/>
  <c r="CP401" i="10"/>
  <c r="CY401" i="10" s="1"/>
  <c r="CP400" i="10"/>
  <c r="CY400" i="10" s="1"/>
  <c r="CP399" i="10"/>
  <c r="CP398" i="10"/>
  <c r="CP397" i="10"/>
  <c r="CY397" i="10" s="1"/>
  <c r="CP396" i="10"/>
  <c r="AV396" i="10" s="1"/>
  <c r="CP395" i="10"/>
  <c r="CP394" i="10"/>
  <c r="CP393" i="10"/>
  <c r="CP392" i="10"/>
  <c r="CP391" i="10"/>
  <c r="CY391" i="10" s="1"/>
  <c r="CP390" i="10"/>
  <c r="CY390" i="10" s="1"/>
  <c r="CP389" i="10"/>
  <c r="CY389" i="10" s="1"/>
  <c r="CP388" i="10"/>
  <c r="CP387" i="10"/>
  <c r="CP386" i="10"/>
  <c r="CP385" i="10"/>
  <c r="CY385" i="10" s="1"/>
  <c r="CP384" i="10"/>
  <c r="AV384" i="10" s="1"/>
  <c r="CP383" i="10"/>
  <c r="CP382" i="10"/>
  <c r="CY382" i="10" s="1"/>
  <c r="CP381" i="10"/>
  <c r="CP380" i="10"/>
  <c r="CY380" i="10" s="1"/>
  <c r="CP379" i="10"/>
  <c r="CP378" i="10"/>
  <c r="CP377" i="10"/>
  <c r="CP376" i="10"/>
  <c r="CY376" i="10" s="1"/>
  <c r="CP375" i="10"/>
  <c r="CP374" i="10"/>
  <c r="CP373" i="10"/>
  <c r="CY373" i="10" s="1"/>
  <c r="CP372" i="10"/>
  <c r="AV372" i="10" s="1"/>
  <c r="CP371" i="10"/>
  <c r="CP370" i="10"/>
  <c r="CP369" i="10"/>
  <c r="CY369" i="10"/>
  <c r="CP368" i="10"/>
  <c r="CP367" i="10"/>
  <c r="CP366" i="10"/>
  <c r="AV366" i="10"/>
  <c r="CP365" i="10"/>
  <c r="CP364" i="10"/>
  <c r="CY364" i="10" s="1"/>
  <c r="CP363" i="10"/>
  <c r="CY363" i="10" s="1"/>
  <c r="CP362" i="10"/>
  <c r="CP361" i="10"/>
  <c r="CY361" i="10" s="1"/>
  <c r="CP360" i="10"/>
  <c r="AV360" i="10" s="1"/>
  <c r="CP359" i="10"/>
  <c r="CY359" i="10"/>
  <c r="CP358" i="10"/>
  <c r="CP357" i="10"/>
  <c r="CY357" i="10" s="1"/>
  <c r="CP356" i="10"/>
  <c r="CP355" i="10"/>
  <c r="CP354" i="10"/>
  <c r="CP353" i="10"/>
  <c r="CY353" i="10" s="1"/>
  <c r="CP352" i="10"/>
  <c r="CP351" i="10"/>
  <c r="CY351" i="10" s="1"/>
  <c r="CP350" i="10"/>
  <c r="CP349" i="10"/>
  <c r="CP348" i="10"/>
  <c r="CP347" i="10"/>
  <c r="CY347" i="10"/>
  <c r="CP346" i="10"/>
  <c r="CP345" i="10"/>
  <c r="CY345" i="10" s="1"/>
  <c r="CP344" i="10"/>
  <c r="AV344" i="10"/>
  <c r="CP343" i="10"/>
  <c r="CP342" i="10"/>
  <c r="CP341" i="10"/>
  <c r="CY341" i="10" s="1"/>
  <c r="CP340" i="10"/>
  <c r="CP339" i="10"/>
  <c r="CY339" i="10" s="1"/>
  <c r="CP338" i="10"/>
  <c r="CP337" i="10"/>
  <c r="CP336" i="10"/>
  <c r="CP335" i="10"/>
  <c r="CY335" i="10" s="1"/>
  <c r="CP334" i="10"/>
  <c r="CP333" i="10"/>
  <c r="CY333" i="10"/>
  <c r="CP332" i="10"/>
  <c r="CP331" i="10"/>
  <c r="CP330" i="10"/>
  <c r="CP329" i="10"/>
  <c r="CY329" i="10" s="1"/>
  <c r="CP328" i="10"/>
  <c r="CP327" i="10"/>
  <c r="CY327" i="10" s="1"/>
  <c r="CP326" i="10"/>
  <c r="CP325" i="10"/>
  <c r="CP324" i="10"/>
  <c r="CP323" i="10"/>
  <c r="CY323" i="10" s="1"/>
  <c r="CP322" i="10"/>
  <c r="CP321" i="10"/>
  <c r="CY321" i="10"/>
  <c r="CP320" i="10"/>
  <c r="CP319" i="10"/>
  <c r="CP318" i="10"/>
  <c r="CP317" i="10"/>
  <c r="CY317" i="10" s="1"/>
  <c r="CP316" i="10"/>
  <c r="CP315" i="10"/>
  <c r="CY315" i="10" s="1"/>
  <c r="CP314" i="10"/>
  <c r="CP313" i="10"/>
  <c r="CP312" i="10"/>
  <c r="CP311" i="10"/>
  <c r="CY311" i="10" s="1"/>
  <c r="CP310" i="10"/>
  <c r="CP309" i="10"/>
  <c r="CY309" i="10"/>
  <c r="CP308" i="10"/>
  <c r="CP307" i="10"/>
  <c r="CP306" i="10"/>
  <c r="CP305" i="10"/>
  <c r="CY305" i="10" s="1"/>
  <c r="CP304" i="10"/>
  <c r="CP303" i="10"/>
  <c r="CY303" i="10" s="1"/>
  <c r="CP302" i="10"/>
  <c r="CP301" i="10"/>
  <c r="CP300" i="10"/>
  <c r="CP299" i="10"/>
  <c r="CY299" i="10" s="1"/>
  <c r="CP298" i="10"/>
  <c r="CP297" i="10"/>
  <c r="CY297" i="10"/>
  <c r="CP296" i="10"/>
  <c r="CP295" i="10"/>
  <c r="CP294" i="10"/>
  <c r="CP293" i="10"/>
  <c r="CY293" i="10" s="1"/>
  <c r="CP292" i="10"/>
  <c r="CP291" i="10"/>
  <c r="CY291" i="10" s="1"/>
  <c r="CP290" i="10"/>
  <c r="CP289" i="10"/>
  <c r="CP288" i="10"/>
  <c r="AV288" i="10" s="1"/>
  <c r="CP287" i="10"/>
  <c r="CP286" i="10"/>
  <c r="CY286" i="10" s="1"/>
  <c r="CP285" i="10"/>
  <c r="AV285" i="10" s="1"/>
  <c r="CP284" i="10"/>
  <c r="CP283" i="10"/>
  <c r="CY283" i="10"/>
  <c r="CP282" i="10"/>
  <c r="CP281" i="10"/>
  <c r="CY281" i="10" s="1"/>
  <c r="CP280" i="10"/>
  <c r="CP279" i="10"/>
  <c r="CP278" i="10"/>
  <c r="CP277" i="10"/>
  <c r="CY277" i="10" s="1"/>
  <c r="CP276" i="10"/>
  <c r="CP275" i="10"/>
  <c r="CY275" i="10" s="1"/>
  <c r="CP274" i="10"/>
  <c r="CP273" i="10"/>
  <c r="AV273" i="10" s="1"/>
  <c r="CP272" i="10"/>
  <c r="CY272" i="10" s="1"/>
  <c r="CP271" i="10"/>
  <c r="CP270" i="10"/>
  <c r="CY270" i="10" s="1"/>
  <c r="CP269" i="10"/>
  <c r="CP268" i="10"/>
  <c r="CP267" i="10"/>
  <c r="AV267" i="10" s="1"/>
  <c r="CP266" i="10"/>
  <c r="CP265" i="10"/>
  <c r="CY265" i="10" s="1"/>
  <c r="CP264" i="10"/>
  <c r="CP263" i="10"/>
  <c r="CP262" i="10"/>
  <c r="AV262" i="10" s="1"/>
  <c r="CP261" i="10"/>
  <c r="CY261" i="10" s="1"/>
  <c r="CP260" i="10"/>
  <c r="CP259" i="10"/>
  <c r="CP258" i="10"/>
  <c r="CP257" i="10"/>
  <c r="CP256" i="10"/>
  <c r="CY256" i="10" s="1"/>
  <c r="CP255" i="10"/>
  <c r="CP254" i="10"/>
  <c r="CY254" i="10"/>
  <c r="CP253" i="10"/>
  <c r="CP252" i="10"/>
  <c r="CP251" i="10"/>
  <c r="AV251" i="10"/>
  <c r="CP250" i="10"/>
  <c r="CY250" i="10" s="1"/>
  <c r="CP249" i="10"/>
  <c r="CP248" i="10"/>
  <c r="CY248" i="10" s="1"/>
  <c r="CP247" i="10"/>
  <c r="CP246" i="10"/>
  <c r="CP245" i="10"/>
  <c r="CP244" i="10"/>
  <c r="CY244" i="10" s="1"/>
  <c r="CP243" i="10"/>
  <c r="AV243" i="10"/>
  <c r="CP242" i="10"/>
  <c r="CP241" i="10"/>
  <c r="CP240" i="10"/>
  <c r="AV240" i="10"/>
  <c r="CP239" i="10"/>
  <c r="CP238" i="10"/>
  <c r="CP237" i="10"/>
  <c r="CP236" i="10"/>
  <c r="CP235" i="10"/>
  <c r="AV235" i="10"/>
  <c r="CP234" i="10"/>
  <c r="CP233" i="10"/>
  <c r="CY233" i="10" s="1"/>
  <c r="CP232" i="10"/>
  <c r="AV232" i="10" s="1"/>
  <c r="CP231" i="10"/>
  <c r="AV231" i="10" s="1"/>
  <c r="CP230" i="10"/>
  <c r="CY230" i="10" s="1"/>
  <c r="CP229" i="10"/>
  <c r="CY229" i="10"/>
  <c r="CP228" i="10"/>
  <c r="CY228" i="10" s="1"/>
  <c r="CP227" i="10"/>
  <c r="CP226" i="10"/>
  <c r="CP225" i="10"/>
  <c r="CP224" i="10"/>
  <c r="CY224" i="10"/>
  <c r="CP223" i="10"/>
  <c r="CY223" i="10" s="1"/>
  <c r="CP222" i="10"/>
  <c r="CP221" i="10"/>
  <c r="CP220" i="10"/>
  <c r="CP219" i="10"/>
  <c r="AV219" i="10" s="1"/>
  <c r="CP218" i="10"/>
  <c r="CY218" i="10" s="1"/>
  <c r="CP217" i="10"/>
  <c r="CP216" i="10"/>
  <c r="CP215" i="10"/>
  <c r="CP214" i="10"/>
  <c r="CY214" i="10"/>
  <c r="CP213" i="10"/>
  <c r="CP212" i="10"/>
  <c r="CY212" i="10" s="1"/>
  <c r="CP211" i="10"/>
  <c r="AV211" i="10" s="1"/>
  <c r="CP210" i="10"/>
  <c r="AV210" i="10" s="1"/>
  <c r="CP209" i="10"/>
  <c r="CY209" i="10" s="1"/>
  <c r="CP208" i="10"/>
  <c r="CY208" i="10"/>
  <c r="CP207" i="10"/>
  <c r="CP206" i="10"/>
  <c r="CP205" i="10"/>
  <c r="CP204" i="10"/>
  <c r="CY204" i="10" s="1"/>
  <c r="CP203" i="10"/>
  <c r="CY203" i="10" s="1"/>
  <c r="CP202" i="10"/>
  <c r="CY202" i="10" s="1"/>
  <c r="CP201" i="10"/>
  <c r="AV201" i="10"/>
  <c r="CP200" i="10"/>
  <c r="CP199" i="10"/>
  <c r="CY199" i="10" s="1"/>
  <c r="CP198" i="10"/>
  <c r="AV198" i="10"/>
  <c r="CP197" i="10"/>
  <c r="CP196" i="10"/>
  <c r="CP195" i="10"/>
  <c r="AV195" i="10" s="1"/>
  <c r="CP194" i="10"/>
  <c r="CY194" i="10" s="1"/>
  <c r="CP193" i="10"/>
  <c r="CY193" i="10"/>
  <c r="CP192" i="10"/>
  <c r="CP191" i="10"/>
  <c r="CP190" i="10"/>
  <c r="AV190" i="10" s="1"/>
  <c r="CP189" i="10"/>
  <c r="AV189" i="10" s="1"/>
  <c r="CP188" i="10"/>
  <c r="CY188" i="10"/>
  <c r="CP187" i="10"/>
  <c r="CP186" i="10"/>
  <c r="CP185" i="10"/>
  <c r="CP184" i="10"/>
  <c r="CY184" i="10" s="1"/>
  <c r="CP183" i="10"/>
  <c r="AV183" i="10" s="1"/>
  <c r="CP182" i="10"/>
  <c r="CY182" i="10" s="1"/>
  <c r="CP181" i="10"/>
  <c r="CP180" i="10"/>
  <c r="CP179" i="10"/>
  <c r="CP178" i="10"/>
  <c r="CY178" i="10" s="1"/>
  <c r="CP177" i="10"/>
  <c r="CP176" i="10"/>
  <c r="CY176" i="10" s="1"/>
  <c r="CP175" i="10"/>
  <c r="CP174" i="10"/>
  <c r="CP173" i="10"/>
  <c r="CP172" i="10"/>
  <c r="CY172" i="10" s="1"/>
  <c r="CP171" i="10"/>
  <c r="CP170" i="10"/>
  <c r="CY170" i="10" s="1"/>
  <c r="CP169" i="10"/>
  <c r="CP168" i="10"/>
  <c r="CP167" i="10"/>
  <c r="CP166" i="10"/>
  <c r="CY166" i="10" s="1"/>
  <c r="CP165" i="10"/>
  <c r="CP164" i="10"/>
  <c r="CY164" i="10" s="1"/>
  <c r="CP163" i="10"/>
  <c r="CP162" i="10"/>
  <c r="AV162" i="10" s="1"/>
  <c r="CP161" i="10"/>
  <c r="CP160" i="10"/>
  <c r="CY160" i="10" s="1"/>
  <c r="CP159" i="10"/>
  <c r="CP158" i="10"/>
  <c r="CY158" i="10" s="1"/>
  <c r="CP157" i="10"/>
  <c r="CP156" i="10"/>
  <c r="CP155" i="10"/>
  <c r="AV155" i="10" s="1"/>
  <c r="CP154" i="10"/>
  <c r="CY154" i="10"/>
  <c r="CP153" i="10"/>
  <c r="CY153" i="10" s="1"/>
  <c r="CP152" i="10"/>
  <c r="AV152" i="10" s="1"/>
  <c r="CP151" i="10"/>
  <c r="CP150" i="10"/>
  <c r="CP149" i="10"/>
  <c r="CY149" i="10"/>
  <c r="CP148" i="10"/>
  <c r="CY148" i="10" s="1"/>
  <c r="CP147" i="10"/>
  <c r="CY147" i="10" s="1"/>
  <c r="CP146" i="10"/>
  <c r="CP145" i="10"/>
  <c r="AV145" i="10" s="1"/>
  <c r="CP144" i="10"/>
  <c r="CP143" i="10"/>
  <c r="CY143" i="10" s="1"/>
  <c r="AV143" i="10"/>
  <c r="CP142" i="10"/>
  <c r="CP141" i="10"/>
  <c r="AV141" i="10" s="1"/>
  <c r="CP140" i="10"/>
  <c r="CY140" i="10"/>
  <c r="CP139" i="10"/>
  <c r="CY139" i="10" s="1"/>
  <c r="CP138" i="10"/>
  <c r="CY138" i="10" s="1"/>
  <c r="CP137" i="10"/>
  <c r="CP136" i="10"/>
  <c r="CP135" i="10"/>
  <c r="CP134" i="10"/>
  <c r="CY134" i="10" s="1"/>
  <c r="CP133" i="10"/>
  <c r="CY133" i="10"/>
  <c r="CP132" i="10"/>
  <c r="CP131" i="10"/>
  <c r="AV131" i="10" s="1"/>
  <c r="CP130" i="10"/>
  <c r="CY130" i="10"/>
  <c r="CP129" i="10"/>
  <c r="CP128" i="10"/>
  <c r="CP127" i="10"/>
  <c r="CP126" i="10"/>
  <c r="AV126" i="10" s="1"/>
  <c r="CP125" i="10"/>
  <c r="CY125" i="10" s="1"/>
  <c r="CP124" i="10"/>
  <c r="CY124" i="10" s="1"/>
  <c r="CP123" i="10"/>
  <c r="CP122" i="10"/>
  <c r="CP121" i="10"/>
  <c r="AV121" i="10"/>
  <c r="CP120" i="10"/>
  <c r="CP119" i="10"/>
  <c r="CY119" i="10" s="1"/>
  <c r="CP118" i="10"/>
  <c r="AV118" i="10" s="1"/>
  <c r="CP117" i="10"/>
  <c r="CP116" i="10"/>
  <c r="AV116" i="10" s="1"/>
  <c r="CP115" i="10"/>
  <c r="CY115" i="10" s="1"/>
  <c r="CP114" i="10"/>
  <c r="CP113" i="10"/>
  <c r="CP112" i="10"/>
  <c r="CP111" i="10"/>
  <c r="AV111" i="10"/>
  <c r="CP110" i="10"/>
  <c r="CY110" i="10"/>
  <c r="CP109" i="10"/>
  <c r="AV109" i="10"/>
  <c r="CP108" i="10"/>
  <c r="CP107" i="10"/>
  <c r="CP106" i="10"/>
  <c r="CY106" i="10"/>
  <c r="CP105" i="10"/>
  <c r="CP104" i="10"/>
  <c r="CP103" i="10"/>
  <c r="AV103" i="10"/>
  <c r="CP102" i="10"/>
  <c r="CP101" i="10"/>
  <c r="CY101" i="10" s="1"/>
  <c r="CP100" i="10"/>
  <c r="AV100" i="10" s="1"/>
  <c r="CP99" i="10"/>
  <c r="AV99" i="10" s="1"/>
  <c r="CP98" i="10"/>
  <c r="CP97" i="10"/>
  <c r="CY97" i="10" s="1"/>
  <c r="CP96" i="10"/>
  <c r="CP95" i="10"/>
  <c r="CP94" i="10"/>
  <c r="CP93" i="10"/>
  <c r="CP92" i="10"/>
  <c r="CP91" i="10"/>
  <c r="CY91" i="10"/>
  <c r="CP90" i="10"/>
  <c r="CY90" i="10" s="1"/>
  <c r="CP89" i="10"/>
  <c r="CP88" i="10"/>
  <c r="CP87" i="10"/>
  <c r="CP86" i="10"/>
  <c r="CP85" i="10"/>
  <c r="CY85" i="10" s="1"/>
  <c r="CP84" i="10"/>
  <c r="CP83" i="10"/>
  <c r="CY83" i="10" s="1"/>
  <c r="CP82" i="10"/>
  <c r="AV82" i="10" s="1"/>
  <c r="CP81" i="10"/>
  <c r="CP80" i="10"/>
  <c r="CY80" i="10" s="1"/>
  <c r="CP79" i="10"/>
  <c r="CY79" i="10" s="1"/>
  <c r="CP78" i="10"/>
  <c r="CY78" i="10" s="1"/>
  <c r="CP77" i="10"/>
  <c r="CP76" i="10"/>
  <c r="AV76" i="10" s="1"/>
  <c r="CP75" i="10"/>
  <c r="CP74" i="10"/>
  <c r="CY74" i="10" s="1"/>
  <c r="CP73" i="10"/>
  <c r="CP72" i="10"/>
  <c r="CY72" i="10" s="1"/>
  <c r="CP71" i="10"/>
  <c r="CP70" i="10"/>
  <c r="CP69" i="10"/>
  <c r="CP68" i="10"/>
  <c r="CY68" i="10" s="1"/>
  <c r="CP67" i="10"/>
  <c r="CP66" i="10"/>
  <c r="CP65" i="10"/>
  <c r="AV65" i="10" s="1"/>
  <c r="CP64" i="10"/>
  <c r="CY64" i="10" s="1"/>
  <c r="CP63" i="10"/>
  <c r="CP62" i="10"/>
  <c r="CP61" i="10"/>
  <c r="CP60" i="10"/>
  <c r="AV60" i="10"/>
  <c r="CP59" i="10"/>
  <c r="CP58" i="10"/>
  <c r="CY58" i="10" s="1"/>
  <c r="CP57" i="10"/>
  <c r="CP56" i="10"/>
  <c r="CP55" i="10"/>
  <c r="CP54" i="10"/>
  <c r="CP53" i="10"/>
  <c r="CP52" i="10"/>
  <c r="CY52" i="10" s="1"/>
  <c r="CP51" i="10"/>
  <c r="CP50" i="10"/>
  <c r="CP49" i="10"/>
  <c r="CP48" i="10"/>
  <c r="CP47" i="10"/>
  <c r="CP46" i="10"/>
  <c r="CY46" i="10" s="1"/>
  <c r="CP45" i="10"/>
  <c r="CP44" i="10"/>
  <c r="CP43" i="10"/>
  <c r="CP42" i="10"/>
  <c r="CP41" i="10"/>
  <c r="CP40" i="10"/>
  <c r="CY40" i="10"/>
  <c r="CP39" i="10"/>
  <c r="CP38" i="10"/>
  <c r="CP37" i="10"/>
  <c r="CP36" i="10"/>
  <c r="CP35" i="10"/>
  <c r="CP34" i="10"/>
  <c r="CY34" i="10" s="1"/>
  <c r="CP33" i="10"/>
  <c r="CP32" i="10"/>
  <c r="AV32" i="10"/>
  <c r="CP31" i="10"/>
  <c r="AV31" i="10"/>
  <c r="CP30" i="10"/>
  <c r="CP29" i="10"/>
  <c r="CP28" i="10"/>
  <c r="AV28" i="10"/>
  <c r="CP27" i="10"/>
  <c r="CP26" i="10"/>
  <c r="CY26" i="10" s="1"/>
  <c r="CP25" i="10"/>
  <c r="CY25" i="10" s="1"/>
  <c r="CP24" i="10"/>
  <c r="CP23" i="10"/>
  <c r="AV23" i="10"/>
  <c r="CP22" i="10"/>
  <c r="CP21" i="10"/>
  <c r="AV21" i="10" s="1"/>
  <c r="CP19" i="10"/>
  <c r="CY19" i="10"/>
  <c r="CP18" i="10"/>
  <c r="AV18" i="10" s="1"/>
  <c r="CP17" i="10"/>
  <c r="CP15" i="10"/>
  <c r="CP14" i="10"/>
  <c r="CY14" i="10" s="1"/>
  <c r="CP13" i="10"/>
  <c r="CP12" i="10"/>
  <c r="CY12" i="10" s="1"/>
  <c r="CP11" i="10"/>
  <c r="CP10" i="10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Y492" i="10"/>
  <c r="CZ491" i="10"/>
  <c r="CZ490" i="10"/>
  <c r="CZ489" i="10"/>
  <c r="CZ488" i="10"/>
  <c r="CY488" i="10"/>
  <c r="CZ487" i="10"/>
  <c r="CY487" i="10"/>
  <c r="CZ486" i="10"/>
  <c r="CY486" i="10"/>
  <c r="CZ485" i="10"/>
  <c r="CY485" i="10"/>
  <c r="CZ484" i="10"/>
  <c r="CZ483" i="10"/>
  <c r="CY483" i="10"/>
  <c r="CZ482" i="10"/>
  <c r="CY482" i="10"/>
  <c r="CZ481" i="10"/>
  <c r="CZ480" i="10"/>
  <c r="CY480" i="10"/>
  <c r="CZ479" i="10"/>
  <c r="CZ478" i="10"/>
  <c r="CZ477" i="10"/>
  <c r="CY477" i="10"/>
  <c r="CZ476" i="10"/>
  <c r="CY476" i="10"/>
  <c r="CZ475" i="10"/>
  <c r="CZ474" i="10"/>
  <c r="CY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Y462" i="10"/>
  <c r="CZ461" i="10"/>
  <c r="CY461" i="10"/>
  <c r="CZ460" i="10"/>
  <c r="CZ459" i="10"/>
  <c r="CY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Y450" i="10"/>
  <c r="CZ449" i="10"/>
  <c r="CY449" i="10"/>
  <c r="CZ448" i="10"/>
  <c r="CZ447" i="10"/>
  <c r="CY447" i="10"/>
  <c r="CZ446" i="10"/>
  <c r="CY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Y432" i="10"/>
  <c r="CZ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Y423" i="10"/>
  <c r="CZ422" i="10"/>
  <c r="CY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Y414" i="10"/>
  <c r="CZ413" i="10"/>
  <c r="CY413" i="10"/>
  <c r="CZ412" i="10"/>
  <c r="CZ411" i="10"/>
  <c r="CY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Y396" i="10"/>
  <c r="CZ395" i="10"/>
  <c r="CY395" i="10"/>
  <c r="CZ394" i="10"/>
  <c r="CZ393" i="10"/>
  <c r="CY393" i="10"/>
  <c r="CZ392" i="10"/>
  <c r="CY392" i="10"/>
  <c r="CZ391" i="10"/>
  <c r="CZ390" i="10"/>
  <c r="CZ389" i="10"/>
  <c r="CZ388" i="10"/>
  <c r="CY388" i="10"/>
  <c r="CZ387" i="10"/>
  <c r="CY387" i="10"/>
  <c r="CZ386" i="10"/>
  <c r="CY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Y367" i="10"/>
  <c r="CZ366" i="10"/>
  <c r="CY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Y356" i="10"/>
  <c r="CZ355" i="10"/>
  <c r="CY355" i="10"/>
  <c r="CZ354" i="10"/>
  <c r="CY354" i="10"/>
  <c r="CZ353" i="10"/>
  <c r="CZ352" i="10"/>
  <c r="CY352" i="10"/>
  <c r="CZ351" i="10"/>
  <c r="CZ350" i="10"/>
  <c r="CY350" i="10"/>
  <c r="CZ349" i="10"/>
  <c r="CY349" i="10"/>
  <c r="CZ348" i="10"/>
  <c r="CY348" i="10"/>
  <c r="CZ347" i="10"/>
  <c r="CZ346" i="10"/>
  <c r="CY346" i="10"/>
  <c r="CZ345" i="10"/>
  <c r="CZ344" i="10"/>
  <c r="CY344" i="10"/>
  <c r="CZ343" i="10"/>
  <c r="CY343" i="10"/>
  <c r="CZ342" i="10"/>
  <c r="CY342" i="10"/>
  <c r="CZ341" i="10"/>
  <c r="CZ340" i="10"/>
  <c r="CY340" i="10"/>
  <c r="CZ339" i="10"/>
  <c r="CZ338" i="10"/>
  <c r="CY338" i="10"/>
  <c r="CZ337" i="10"/>
  <c r="CY337" i="10"/>
  <c r="CZ336" i="10"/>
  <c r="CY336" i="10"/>
  <c r="CZ335" i="10"/>
  <c r="CZ334" i="10"/>
  <c r="CY334" i="10"/>
  <c r="CZ333" i="10"/>
  <c r="CZ332" i="10"/>
  <c r="CY332" i="10"/>
  <c r="CZ331" i="10"/>
  <c r="CY331" i="10"/>
  <c r="CZ330" i="10"/>
  <c r="CY330" i="10"/>
  <c r="CZ329" i="10"/>
  <c r="CZ328" i="10"/>
  <c r="CY328" i="10"/>
  <c r="CZ327" i="10"/>
  <c r="CZ326" i="10"/>
  <c r="CY326" i="10"/>
  <c r="CZ325" i="10"/>
  <c r="CY325" i="10"/>
  <c r="CZ324" i="10"/>
  <c r="CY324" i="10"/>
  <c r="CZ323" i="10"/>
  <c r="CZ322" i="10"/>
  <c r="CY322" i="10"/>
  <c r="CZ321" i="10"/>
  <c r="CZ320" i="10"/>
  <c r="CY320" i="10"/>
  <c r="CZ319" i="10"/>
  <c r="CY319" i="10"/>
  <c r="CZ318" i="10"/>
  <c r="CY318" i="10"/>
  <c r="CZ317" i="10"/>
  <c r="CZ316" i="10"/>
  <c r="CY316" i="10"/>
  <c r="CZ315" i="10"/>
  <c r="CZ314" i="10"/>
  <c r="CY314" i="10"/>
  <c r="CZ313" i="10"/>
  <c r="CY313" i="10"/>
  <c r="CZ312" i="10"/>
  <c r="CY312" i="10"/>
  <c r="CZ311" i="10"/>
  <c r="CZ310" i="10"/>
  <c r="CY310" i="10"/>
  <c r="CZ309" i="10"/>
  <c r="CZ308" i="10"/>
  <c r="CY308" i="10"/>
  <c r="CZ307" i="10"/>
  <c r="CY307" i="10"/>
  <c r="CZ306" i="10"/>
  <c r="CY306" i="10"/>
  <c r="CZ305" i="10"/>
  <c r="CZ304" i="10"/>
  <c r="CY304" i="10"/>
  <c r="CZ303" i="10"/>
  <c r="CZ302" i="10"/>
  <c r="CY302" i="10"/>
  <c r="CZ301" i="10"/>
  <c r="CY301" i="10"/>
  <c r="CZ300" i="10"/>
  <c r="CY300" i="10"/>
  <c r="CZ299" i="10"/>
  <c r="CZ298" i="10"/>
  <c r="CY298" i="10"/>
  <c r="CZ297" i="10"/>
  <c r="CZ296" i="10"/>
  <c r="CY296" i="10"/>
  <c r="CZ295" i="10"/>
  <c r="CY295" i="10"/>
  <c r="CZ294" i="10"/>
  <c r="CY294" i="10"/>
  <c r="CZ293" i="10"/>
  <c r="CZ292" i="10"/>
  <c r="CY292" i="10"/>
  <c r="CZ291" i="10"/>
  <c r="CZ290" i="10"/>
  <c r="CY290" i="10"/>
  <c r="CZ289" i="10"/>
  <c r="CY289" i="10"/>
  <c r="CZ288" i="10"/>
  <c r="CY288" i="10"/>
  <c r="CZ287" i="10"/>
  <c r="CY287" i="10"/>
  <c r="CZ286" i="10"/>
  <c r="CZ285" i="10"/>
  <c r="CY285" i="10"/>
  <c r="CZ284" i="10"/>
  <c r="CY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Y267" i="10"/>
  <c r="CZ266" i="10"/>
  <c r="CY266" i="10"/>
  <c r="CZ265" i="10"/>
  <c r="CZ264" i="10"/>
  <c r="CY264" i="10"/>
  <c r="CZ263" i="10"/>
  <c r="CY263" i="10"/>
  <c r="CZ262" i="10"/>
  <c r="CY262" i="10"/>
  <c r="CZ261" i="10"/>
  <c r="CZ260" i="10"/>
  <c r="CY260" i="10"/>
  <c r="CZ259" i="10"/>
  <c r="CZ258" i="10"/>
  <c r="CY258" i="10"/>
  <c r="CZ257" i="10"/>
  <c r="CY257" i="10"/>
  <c r="CZ256" i="10"/>
  <c r="CZ255" i="10"/>
  <c r="CY255" i="10"/>
  <c r="CZ254" i="10"/>
  <c r="CZ253" i="10"/>
  <c r="CY253" i="10"/>
  <c r="CZ252" i="10"/>
  <c r="CY252" i="10"/>
  <c r="CZ251" i="10"/>
  <c r="CY251" i="10"/>
  <c r="CZ250" i="10"/>
  <c r="CZ249" i="10"/>
  <c r="CY249" i="10"/>
  <c r="CZ248" i="10"/>
  <c r="CZ247" i="10"/>
  <c r="CY247" i="10"/>
  <c r="CZ246" i="10"/>
  <c r="CY246" i="10"/>
  <c r="CZ245" i="10"/>
  <c r="CY245" i="10"/>
  <c r="CZ244" i="10"/>
  <c r="CZ243" i="10"/>
  <c r="CY243" i="10"/>
  <c r="CZ242" i="10"/>
  <c r="CY242" i="10"/>
  <c r="CZ241" i="10"/>
  <c r="CY241" i="10"/>
  <c r="CZ240" i="10"/>
  <c r="CY240" i="10"/>
  <c r="CZ239" i="10"/>
  <c r="CY239" i="10"/>
  <c r="CZ238" i="10"/>
  <c r="CZ237" i="10"/>
  <c r="CY237" i="10"/>
  <c r="CZ236" i="10"/>
  <c r="CY236" i="10"/>
  <c r="CZ235" i="10"/>
  <c r="CZ234" i="10"/>
  <c r="CY234" i="10"/>
  <c r="CZ233" i="10"/>
  <c r="CZ232" i="10"/>
  <c r="CY232" i="10"/>
  <c r="CZ231" i="10"/>
  <c r="CY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Y201" i="10"/>
  <c r="CZ200" i="10"/>
  <c r="CY200" i="10"/>
  <c r="CZ199" i="10"/>
  <c r="CZ198" i="10"/>
  <c r="CY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Y159" i="10"/>
  <c r="CZ158" i="10"/>
  <c r="CZ157" i="10"/>
  <c r="CY157" i="10"/>
  <c r="CZ156" i="10"/>
  <c r="CY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Y146" i="10"/>
  <c r="CZ145" i="10"/>
  <c r="CY145" i="10"/>
  <c r="CZ144" i="10"/>
  <c r="CY144" i="10"/>
  <c r="CZ143" i="10"/>
  <c r="CZ142" i="10"/>
  <c r="CY142" i="10"/>
  <c r="CZ141" i="10"/>
  <c r="CY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Y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Y118" i="10"/>
  <c r="CZ117" i="10"/>
  <c r="CY117" i="10"/>
  <c r="CZ116" i="10"/>
  <c r="CY116" i="10"/>
  <c r="CZ115" i="10"/>
  <c r="CZ114" i="10"/>
  <c r="CY114" i="10"/>
  <c r="CZ113" i="10"/>
  <c r="CY113" i="10"/>
  <c r="CZ112" i="10"/>
  <c r="CY112" i="10"/>
  <c r="CZ111" i="10"/>
  <c r="CY111" i="10"/>
  <c r="CZ110" i="10"/>
  <c r="CZ109" i="10"/>
  <c r="CY109" i="10"/>
  <c r="CZ108" i="10"/>
  <c r="CY108" i="10"/>
  <c r="CZ107" i="10"/>
  <c r="CY107" i="10"/>
  <c r="CZ106" i="10"/>
  <c r="CZ105" i="10"/>
  <c r="CY105" i="10"/>
  <c r="CZ104" i="10"/>
  <c r="CY104" i="10"/>
  <c r="CZ103" i="10"/>
  <c r="CY103" i="10"/>
  <c r="CZ102" i="10"/>
  <c r="CY102" i="10"/>
  <c r="CZ101" i="10"/>
  <c r="CZ100" i="10"/>
  <c r="CY100" i="10"/>
  <c r="CZ99" i="10"/>
  <c r="CY99" i="10"/>
  <c r="CZ98" i="10"/>
  <c r="CY98" i="10"/>
  <c r="CZ97" i="10"/>
  <c r="CZ96" i="10"/>
  <c r="CY96" i="10"/>
  <c r="CZ95" i="10"/>
  <c r="CY95" i="10"/>
  <c r="CZ94" i="10"/>
  <c r="CY94" i="10"/>
  <c r="CZ93" i="10"/>
  <c r="CY93" i="10"/>
  <c r="CZ92" i="10"/>
  <c r="CY92" i="10"/>
  <c r="CZ91" i="10"/>
  <c r="CZ90" i="10"/>
  <c r="CZ89" i="10"/>
  <c r="CY89" i="10"/>
  <c r="CZ88" i="10"/>
  <c r="CY88" i="10"/>
  <c r="CZ87" i="10"/>
  <c r="CY87" i="10"/>
  <c r="CZ86" i="10"/>
  <c r="CY86" i="10"/>
  <c r="CZ85" i="10"/>
  <c r="CZ84" i="10"/>
  <c r="CY84" i="10"/>
  <c r="CZ83" i="10"/>
  <c r="CZ82" i="10"/>
  <c r="CY82" i="10"/>
  <c r="CZ81" i="10"/>
  <c r="CY81" i="10"/>
  <c r="CZ80" i="10"/>
  <c r="CZ79" i="10"/>
  <c r="CZ78" i="10"/>
  <c r="CZ77" i="10"/>
  <c r="CY77" i="10"/>
  <c r="CZ76" i="10"/>
  <c r="CY76" i="10"/>
  <c r="CZ75" i="10"/>
  <c r="CY75" i="10"/>
  <c r="CZ74" i="10"/>
  <c r="CZ73" i="10"/>
  <c r="CY73" i="10"/>
  <c r="CZ72" i="10"/>
  <c r="CZ71" i="10"/>
  <c r="CY71" i="10"/>
  <c r="CZ70" i="10"/>
  <c r="CY70" i="10"/>
  <c r="CZ69" i="10"/>
  <c r="CY69" i="10"/>
  <c r="CZ68" i="10"/>
  <c r="CZ67" i="10"/>
  <c r="CY67" i="10"/>
  <c r="CZ66" i="10"/>
  <c r="CY66" i="10"/>
  <c r="CZ65" i="10"/>
  <c r="CZ64" i="10"/>
  <c r="CZ63" i="10"/>
  <c r="CY63" i="10"/>
  <c r="CZ62" i="10"/>
  <c r="CY62" i="10"/>
  <c r="CZ61" i="10"/>
  <c r="CY61" i="10"/>
  <c r="CZ60" i="10"/>
  <c r="CY60" i="10"/>
  <c r="CZ59" i="10"/>
  <c r="CY59" i="10"/>
  <c r="CZ58" i="10"/>
  <c r="CZ57" i="10"/>
  <c r="CY57" i="10"/>
  <c r="CZ56" i="10"/>
  <c r="CY56" i="10"/>
  <c r="CZ55" i="10"/>
  <c r="CY55" i="10"/>
  <c r="CZ54" i="10"/>
  <c r="CY54" i="10"/>
  <c r="CZ53" i="10"/>
  <c r="CY53" i="10"/>
  <c r="CZ52" i="10"/>
  <c r="CZ51" i="10"/>
  <c r="CY51" i="10"/>
  <c r="CZ50" i="10"/>
  <c r="CY50" i="10"/>
  <c r="CZ49" i="10"/>
  <c r="CY49" i="10"/>
  <c r="CZ48" i="10"/>
  <c r="CY48" i="10"/>
  <c r="CZ47" i="10"/>
  <c r="CY47" i="10"/>
  <c r="CZ46" i="10"/>
  <c r="CZ45" i="10"/>
  <c r="CY45" i="10"/>
  <c r="CZ44" i="10"/>
  <c r="CY44" i="10"/>
  <c r="CZ43" i="10"/>
  <c r="CY43" i="10"/>
  <c r="CZ42" i="10"/>
  <c r="CY42" i="10"/>
  <c r="CZ41" i="10"/>
  <c r="CY41" i="10"/>
  <c r="CZ40" i="10"/>
  <c r="CZ39" i="10"/>
  <c r="CY39" i="10"/>
  <c r="CZ38" i="10"/>
  <c r="CY38" i="10"/>
  <c r="CZ37" i="10"/>
  <c r="CY37" i="10"/>
  <c r="CZ36" i="10"/>
  <c r="CY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Y17" i="10"/>
  <c r="CZ16" i="10"/>
  <c r="CZ15" i="10"/>
  <c r="CY15" i="10"/>
  <c r="CZ14" i="10"/>
  <c r="CZ13" i="10"/>
  <c r="CY13" i="10"/>
  <c r="CZ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 s="1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 s="1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AR442" i="16" s="1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R438" i="16" s="1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 s="1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AR390" i="16" s="1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AR385" i="16" s="1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AR381" i="16" s="1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 s="1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 s="1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AR343" i="16" s="1"/>
  <c r="C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 s="1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 s="1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 s="1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AR255" i="16" s="1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 s="1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 s="1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 s="1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 s="1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 s="1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AR233" i="16" s="1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 s="1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AR213" i="16" s="1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 s="1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 s="1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AR198" i="16" s="1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AR194" i="16" s="1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AR193" i="16" s="1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R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 s="1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 s="1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 s="1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AR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AR122" i="16" s="1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 s="1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AR103" i="16" s="1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 s="1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AR98" i="16" s="1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AR95" i="16" s="1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 s="1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 s="1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 s="1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 s="1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 s="1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A8" i="16" s="1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AS5" i="16"/>
  <c r="L54" i="20"/>
  <c r="R54" i="20" s="1"/>
  <c r="U54" i="20" s="1"/>
  <c r="L53" i="20"/>
  <c r="O53" i="20" s="1"/>
  <c r="L52" i="20"/>
  <c r="R52" i="20" s="1"/>
  <c r="U52" i="20" s="1"/>
  <c r="L7" i="20"/>
  <c r="R7" i="20" s="1"/>
  <c r="U7" i="20" s="1"/>
  <c r="L8" i="20"/>
  <c r="O8" i="20"/>
  <c r="L9" i="20"/>
  <c r="R9" i="20"/>
  <c r="L10" i="20"/>
  <c r="R10" i="20"/>
  <c r="U10" i="20" s="1"/>
  <c r="L11" i="20"/>
  <c r="O11" i="20"/>
  <c r="L12" i="20"/>
  <c r="R12" i="20"/>
  <c r="L13" i="20"/>
  <c r="R13" i="20"/>
  <c r="U13" i="20" s="1"/>
  <c r="L14" i="20"/>
  <c r="O14" i="20"/>
  <c r="L15" i="20"/>
  <c r="R15" i="20"/>
  <c r="O15" i="20"/>
  <c r="L16" i="20"/>
  <c r="R16" i="20" s="1"/>
  <c r="U16" i="20" s="1"/>
  <c r="L17" i="20"/>
  <c r="O17" i="20" s="1"/>
  <c r="L18" i="20"/>
  <c r="O18" i="20" s="1"/>
  <c r="L19" i="20"/>
  <c r="R19" i="20" s="1"/>
  <c r="U19" i="20" s="1"/>
  <c r="O19" i="20"/>
  <c r="L20" i="20"/>
  <c r="O20" i="20" s="1"/>
  <c r="L21" i="20"/>
  <c r="R21" i="20" s="1"/>
  <c r="U21" i="20" s="1"/>
  <c r="L22" i="20"/>
  <c r="R22" i="20"/>
  <c r="U22" i="20" s="1"/>
  <c r="O22" i="20"/>
  <c r="L23" i="20"/>
  <c r="O23" i="20" s="1"/>
  <c r="L24" i="20"/>
  <c r="O24" i="20" s="1"/>
  <c r="L25" i="20"/>
  <c r="O25" i="20" s="1"/>
  <c r="L26" i="20"/>
  <c r="O26" i="20" s="1"/>
  <c r="L27" i="20"/>
  <c r="O27" i="20" s="1"/>
  <c r="L28" i="20"/>
  <c r="R28" i="20" s="1"/>
  <c r="U28" i="20" s="1"/>
  <c r="L29" i="20"/>
  <c r="O29" i="20"/>
  <c r="L30" i="20"/>
  <c r="R30" i="20" s="1"/>
  <c r="U30" i="20" s="1"/>
  <c r="L31" i="20"/>
  <c r="R31" i="20" s="1"/>
  <c r="U31" i="20" s="1"/>
  <c r="L32" i="20"/>
  <c r="O32" i="20"/>
  <c r="L33" i="20"/>
  <c r="O33" i="20"/>
  <c r="L34" i="20"/>
  <c r="R34" i="20" s="1"/>
  <c r="U34" i="20" s="1"/>
  <c r="O34" i="20"/>
  <c r="L35" i="20"/>
  <c r="O35" i="20" s="1"/>
  <c r="L36" i="20"/>
  <c r="R36" i="20" s="1"/>
  <c r="U36" i="20" s="1"/>
  <c r="L37" i="20"/>
  <c r="R37" i="20" s="1"/>
  <c r="U37" i="20" s="1"/>
  <c r="L38" i="20"/>
  <c r="O38" i="20" s="1"/>
  <c r="L39" i="20"/>
  <c r="R39" i="20" s="1"/>
  <c r="U39" i="20" s="1"/>
  <c r="L40" i="20"/>
  <c r="R40" i="20"/>
  <c r="U40" i="20" s="1"/>
  <c r="L41" i="20"/>
  <c r="O41" i="20" s="1"/>
  <c r="L42" i="20"/>
  <c r="O42" i="20" s="1"/>
  <c r="L43" i="20"/>
  <c r="O43" i="20" s="1"/>
  <c r="L44" i="20"/>
  <c r="R44" i="20" s="1"/>
  <c r="U44" i="20" s="1"/>
  <c r="O44" i="20"/>
  <c r="L45" i="20"/>
  <c r="O45" i="20" s="1"/>
  <c r="R45" i="20"/>
  <c r="U45" i="20" s="1"/>
  <c r="L46" i="20"/>
  <c r="R46" i="20" s="1"/>
  <c r="U46" i="20" s="1"/>
  <c r="L47" i="20"/>
  <c r="O47" i="20" s="1"/>
  <c r="L48" i="20"/>
  <c r="R48" i="20" s="1"/>
  <c r="U48" i="20" s="1"/>
  <c r="L49" i="20"/>
  <c r="R49" i="20" s="1"/>
  <c r="U49" i="20" s="1"/>
  <c r="L50" i="20"/>
  <c r="O50" i="20" s="1"/>
  <c r="L51" i="20"/>
  <c r="R51" i="20" s="1"/>
  <c r="U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71" i="16"/>
  <c r="A198" i="16"/>
  <c r="A292" i="16"/>
  <c r="A64" i="16"/>
  <c r="A26" i="16"/>
  <c r="A46" i="16"/>
  <c r="A232" i="16"/>
  <c r="A21" i="16"/>
  <c r="A57" i="16"/>
  <c r="AR91" i="16"/>
  <c r="AR119" i="16"/>
  <c r="A167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A496" i="10" s="1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02" i="10" s="1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/>
  <c r="BT510" i="10"/>
  <c r="BI510" i="10"/>
  <c r="BK510" i="10"/>
  <c r="BL510" i="10"/>
  <c r="CK510" i="10"/>
  <c r="CE510" i="10"/>
  <c r="BY510" i="10"/>
  <c r="BY301" i="10"/>
  <c r="BO510" i="10"/>
  <c r="BF510" i="10"/>
  <c r="BJ510" i="10"/>
  <c r="BG510" i="10"/>
  <c r="CF510" i="10"/>
  <c r="BB510" i="10"/>
  <c r="BV510" i="10"/>
  <c r="BV67" i="10"/>
  <c r="BM510" i="10"/>
  <c r="CO510" i="10"/>
  <c r="CO411" i="10" s="1"/>
  <c r="F11" i="13"/>
  <c r="BP510" i="10"/>
  <c r="BP101" i="10"/>
  <c r="CL510" i="10"/>
  <c r="CL309" i="10"/>
  <c r="CD510" i="10"/>
  <c r="CD415" i="10"/>
  <c r="CB510" i="10"/>
  <c r="CB495" i="10" s="1"/>
  <c r="CB419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CB385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CB441" i="10"/>
  <c r="BA106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215" i="10"/>
  <c r="BV463" i="10"/>
  <c r="BV417" i="10"/>
  <c r="BV80" i="10"/>
  <c r="BV369" i="10"/>
  <c r="BV292" i="10"/>
  <c r="BV147" i="10"/>
  <c r="BV47" i="10"/>
  <c r="BV164" i="10"/>
  <c r="BV104" i="10"/>
  <c r="BV162" i="10"/>
  <c r="BV454" i="10"/>
  <c r="BV199" i="10"/>
  <c r="BV126" i="10"/>
  <c r="BV327" i="10"/>
  <c r="BO267" i="10"/>
  <c r="BV35" i="10"/>
  <c r="CB387" i="10"/>
  <c r="CB303" i="10"/>
  <c r="CO165" i="10"/>
  <c r="CO425" i="10"/>
  <c r="CB393" i="10"/>
  <c r="CB399" i="10"/>
  <c r="CB447" i="10"/>
  <c r="CB449" i="10"/>
  <c r="CB177" i="10"/>
  <c r="CB421" i="10"/>
  <c r="CB309" i="10"/>
  <c r="CB379" i="10"/>
  <c r="CB335" i="10"/>
  <c r="CB429" i="10"/>
  <c r="CB323" i="10"/>
  <c r="CB431" i="10"/>
  <c r="CD487" i="10"/>
  <c r="CB343" i="10"/>
  <c r="CA389" i="10"/>
  <c r="CB353" i="10"/>
  <c r="BA104" i="10"/>
  <c r="AR48" i="16"/>
  <c r="CX33" i="10"/>
  <c r="CH379" i="10"/>
  <c r="CD331" i="10"/>
  <c r="CD337" i="10"/>
  <c r="CO495" i="10"/>
  <c r="CO405" i="10"/>
  <c r="CO367" i="10"/>
  <c r="CO487" i="10"/>
  <c r="CF177" i="10"/>
  <c r="BO285" i="10"/>
  <c r="CO85" i="10"/>
  <c r="CO373" i="10"/>
  <c r="CO186" i="10"/>
  <c r="CO347" i="10"/>
  <c r="CH495" i="10"/>
  <c r="CH441" i="10"/>
  <c r="CD175" i="10"/>
  <c r="CD188" i="10"/>
  <c r="CO329" i="10"/>
  <c r="CO393" i="10"/>
  <c r="CO489" i="10"/>
  <c r="CO385" i="10"/>
  <c r="BO458" i="10"/>
  <c r="CO501" i="10"/>
  <c r="CO471" i="10"/>
  <c r="CO315" i="10"/>
  <c r="CH369" i="10"/>
  <c r="CH425" i="10"/>
  <c r="CH33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467" i="10"/>
  <c r="CD311" i="10"/>
  <c r="CO196" i="10"/>
  <c r="CO309" i="10"/>
  <c r="CO335" i="10"/>
  <c r="CO361" i="10"/>
  <c r="CF179" i="10"/>
  <c r="CF295" i="10"/>
  <c r="BO10" i="10"/>
  <c r="CF467" i="10"/>
  <c r="CF365" i="10"/>
  <c r="CO169" i="10"/>
  <c r="CO337" i="10"/>
  <c r="CO505" i="10"/>
  <c r="CO399" i="10"/>
  <c r="CH393" i="10"/>
  <c r="CH373" i="10"/>
  <c r="CH341" i="10"/>
  <c r="CH461" i="10"/>
  <c r="CA242" i="10"/>
  <c r="CA419" i="10"/>
  <c r="CD196" i="10"/>
  <c r="CD425" i="10"/>
  <c r="CO327" i="10"/>
  <c r="CO419" i="10"/>
  <c r="CF499" i="10"/>
  <c r="CF329" i="10"/>
  <c r="CF220" i="10"/>
  <c r="CF439" i="10"/>
  <c r="BO272" i="10"/>
  <c r="CF461" i="10"/>
  <c r="CD419" i="10"/>
  <c r="CO477" i="10"/>
  <c r="CO325" i="10"/>
  <c r="CO333" i="10"/>
  <c r="CO295" i="10"/>
  <c r="CH309" i="10"/>
  <c r="CH367" i="10"/>
  <c r="CH317" i="10"/>
  <c r="CH471" i="10"/>
  <c r="CA416" i="10"/>
  <c r="CA467" i="10"/>
  <c r="CH431" i="10"/>
  <c r="CD177" i="10"/>
  <c r="CO461" i="10"/>
  <c r="CO192" i="10"/>
  <c r="CF327" i="10"/>
  <c r="CF204" i="10"/>
  <c r="BO390" i="10"/>
  <c r="CO467" i="10"/>
  <c r="CO177" i="10"/>
  <c r="CH295" i="10"/>
  <c r="CH301" i="10"/>
  <c r="CH447" i="10"/>
  <c r="CA449" i="10"/>
  <c r="CA380" i="10"/>
  <c r="CA410" i="10"/>
  <c r="CA425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59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76" i="10"/>
  <c r="BM488" i="10"/>
  <c r="BM449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18" i="10"/>
  <c r="BN177" i="10"/>
  <c r="BN158" i="10"/>
  <c r="BN297" i="10"/>
  <c r="BN39" i="10"/>
  <c r="BN105" i="10"/>
  <c r="BN219" i="10"/>
  <c r="BN12" i="10"/>
  <c r="BN359" i="10"/>
  <c r="BN93" i="10"/>
  <c r="BN175" i="10"/>
  <c r="BN454" i="10"/>
  <c r="BN228" i="10"/>
  <c r="BN100" i="10"/>
  <c r="BN266" i="10"/>
  <c r="BN162" i="10"/>
  <c r="BN40" i="10"/>
  <c r="BN317" i="10"/>
  <c r="BN430" i="10"/>
  <c r="BN33" i="10"/>
  <c r="BN345" i="10"/>
  <c r="BN327" i="10"/>
  <c r="BN336" i="10"/>
  <c r="BN387" i="10"/>
  <c r="BN165" i="10"/>
  <c r="BN21" i="10"/>
  <c r="BN174" i="10"/>
  <c r="BN66" i="10"/>
  <c r="BN448" i="10"/>
  <c r="BN111" i="10"/>
  <c r="BN283" i="10"/>
  <c r="BN118" i="10"/>
  <c r="BN351" i="10"/>
  <c r="BN65" i="10"/>
  <c r="BN382" i="10"/>
  <c r="BN296" i="10"/>
  <c r="BN275" i="10"/>
  <c r="BN267" i="10"/>
  <c r="BN416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AR16" i="16" s="1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CA246" i="10"/>
  <c r="BE246" i="10"/>
  <c r="CF246" i="10"/>
  <c r="CH246" i="10"/>
  <c r="CD246" i="10"/>
  <c r="CL246" i="10"/>
  <c r="BH249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112" i="10"/>
  <c r="BN142" i="10"/>
  <c r="BN70" i="10"/>
  <c r="BN13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 s="1"/>
  <c r="BZ510" i="10"/>
  <c r="CJ510" i="10"/>
  <c r="CJ479" i="10" s="1"/>
  <c r="CJ473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61" i="10"/>
  <c r="BM131" i="10"/>
  <c r="BM265" i="10"/>
  <c r="BM165" i="10"/>
  <c r="BM64" i="10"/>
  <c r="BM224" i="10"/>
  <c r="BM357" i="10"/>
  <c r="BM126" i="10"/>
  <c r="BM142" i="10"/>
  <c r="BM45" i="10"/>
  <c r="BM57" i="10"/>
  <c r="BM458" i="10"/>
  <c r="BM155" i="10"/>
  <c r="BM68" i="10"/>
  <c r="BM95" i="10"/>
  <c r="BM73" i="10"/>
  <c r="BM304" i="10"/>
  <c r="BM61" i="10"/>
  <c r="BM411" i="10"/>
  <c r="BM190" i="10"/>
  <c r="BM380" i="10"/>
  <c r="BM188" i="10"/>
  <c r="BM195" i="10"/>
  <c r="BM100" i="10"/>
  <c r="BM122" i="10"/>
  <c r="BM333" i="10"/>
  <c r="BM428" i="10"/>
  <c r="BM404" i="10"/>
  <c r="BM399" i="10"/>
  <c r="BM119" i="10"/>
  <c r="BM377" i="10"/>
  <c r="BM51" i="10"/>
  <c r="BM387" i="10"/>
  <c r="BM441" i="10"/>
  <c r="BM463" i="10"/>
  <c r="BM200" i="10"/>
  <c r="BM323" i="10"/>
  <c r="BM72" i="10"/>
  <c r="BM85" i="10"/>
  <c r="BM84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R38" i="20"/>
  <c r="U38" i="20" s="1"/>
  <c r="R26" i="20"/>
  <c r="U26" i="20" s="1"/>
  <c r="R14" i="20"/>
  <c r="U14" i="20" s="1"/>
  <c r="R8" i="20"/>
  <c r="R24" i="20"/>
  <c r="U24" i="20" s="1"/>
  <c r="R35" i="20"/>
  <c r="U35" i="20" s="1"/>
  <c r="R29" i="20"/>
  <c r="U29" i="20" s="1"/>
  <c r="R17" i="20"/>
  <c r="U17" i="20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K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R6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/>
  <c r="R20" i="20"/>
  <c r="U20" i="20" s="1"/>
  <c r="R43" i="20"/>
  <c r="U43" i="20" s="1"/>
  <c r="R11" i="20"/>
  <c r="U11" i="20"/>
  <c r="R53" i="20"/>
  <c r="U53" i="20" s="1"/>
  <c r="R42" i="20"/>
  <c r="O28" i="20"/>
  <c r="O21" i="20"/>
  <c r="O13" i="20"/>
  <c r="R23" i="20"/>
  <c r="U23" i="20" s="1"/>
  <c r="O52" i="20"/>
  <c r="O36" i="20"/>
  <c r="R33" i="20"/>
  <c r="U33" i="20"/>
  <c r="O9" i="20"/>
  <c r="O54" i="20"/>
  <c r="O37" i="20"/>
  <c r="O31" i="20"/>
  <c r="R25" i="20"/>
  <c r="U25" i="20" s="1"/>
  <c r="U15" i="20"/>
  <c r="U42" i="20"/>
  <c r="U12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AZ394" i="10" s="1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AZ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AZ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AZ275" i="10" s="1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AZ336" i="10" s="1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AZ402" i="10" s="1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AZ261" i="10"/>
  <c r="AZ351" i="10"/>
  <c r="AZ163" i="10"/>
  <c r="AZ159" i="10"/>
  <c r="AZ443" i="10"/>
  <c r="AZ85" i="10"/>
  <c r="AZ357" i="10"/>
  <c r="AZ55" i="10"/>
  <c r="AZ70" i="10"/>
  <c r="U9" i="20"/>
  <c r="U8" i="20"/>
  <c r="AZ12" i="10" l="1"/>
  <c r="I7" i="10"/>
  <c r="G7" i="10"/>
  <c r="J7" i="10"/>
  <c r="R7" i="10"/>
  <c r="AR11" i="16"/>
  <c r="AV15" i="10"/>
  <c r="CT7" i="10"/>
  <c r="O7" i="10"/>
  <c r="CP9" i="10"/>
  <c r="P7" i="10"/>
  <c r="M7" i="10"/>
  <c r="L7" i="10"/>
  <c r="AR7" i="16"/>
  <c r="CW9" i="10"/>
  <c r="AZ449" i="10"/>
  <c r="CO447" i="10"/>
  <c r="AR23" i="16"/>
  <c r="AR189" i="16"/>
  <c r="AR323" i="16"/>
  <c r="AR334" i="16"/>
  <c r="AR337" i="16"/>
  <c r="AR344" i="16"/>
  <c r="AR345" i="16"/>
  <c r="AR353" i="16"/>
  <c r="AR354" i="16"/>
  <c r="AR358" i="16"/>
  <c r="AR362" i="16"/>
  <c r="AR497" i="16"/>
  <c r="AR498" i="16"/>
  <c r="CU90" i="10"/>
  <c r="CV91" i="10"/>
  <c r="CV113" i="10"/>
  <c r="CV204" i="10"/>
  <c r="CX216" i="10"/>
  <c r="CX329" i="10"/>
  <c r="CV373" i="10"/>
  <c r="T7" i="10"/>
  <c r="N7" i="10"/>
  <c r="H7" i="10"/>
  <c r="AZ289" i="10"/>
  <c r="O51" i="20"/>
  <c r="R27" i="20"/>
  <c r="U27" i="20" s="1"/>
  <c r="AR81" i="16"/>
  <c r="AR125" i="16"/>
  <c r="AR164" i="16"/>
  <c r="AR209" i="16"/>
  <c r="AR212" i="16"/>
  <c r="AR261" i="16"/>
  <c r="AR279" i="16"/>
  <c r="AR400" i="16"/>
  <c r="AR401" i="16"/>
  <c r="AR492" i="16"/>
  <c r="AV9" i="10"/>
  <c r="CY384" i="10"/>
  <c r="CX9" i="10"/>
  <c r="AO7" i="10"/>
  <c r="AW9" i="10"/>
  <c r="AZ61" i="10"/>
  <c r="AZ75" i="10"/>
  <c r="O46" i="20"/>
  <c r="R18" i="20"/>
  <c r="U18" i="20" s="1"/>
  <c r="A3" i="20" s="1"/>
  <c r="AR243" i="16"/>
  <c r="AR436" i="16"/>
  <c r="AR495" i="16"/>
  <c r="CO317" i="10"/>
  <c r="CO321" i="10"/>
  <c r="AZ321" i="10" s="1"/>
  <c r="CO492" i="10"/>
  <c r="CB175" i="10"/>
  <c r="CB467" i="10"/>
  <c r="CB295" i="10"/>
  <c r="BA108" i="10"/>
  <c r="BA155" i="10"/>
  <c r="AZ155" i="10" s="1"/>
  <c r="AR19" i="16"/>
  <c r="AR38" i="16"/>
  <c r="AR42" i="16"/>
  <c r="AR58" i="16"/>
  <c r="AR74" i="16"/>
  <c r="AR82" i="16"/>
  <c r="AR113" i="16"/>
  <c r="AR283" i="16"/>
  <c r="AR346" i="16"/>
  <c r="AR368" i="16"/>
  <c r="AR387" i="16"/>
  <c r="AR409" i="16"/>
  <c r="AR413" i="16"/>
  <c r="AR417" i="16"/>
  <c r="AR459" i="16"/>
  <c r="AR474" i="16"/>
  <c r="AR478" i="16"/>
  <c r="AR499" i="16"/>
  <c r="CY65" i="10"/>
  <c r="AU261" i="10"/>
  <c r="AU9" i="10" s="1"/>
  <c r="AZ198" i="10"/>
  <c r="CB493" i="10"/>
  <c r="CB477" i="10"/>
  <c r="AZ477" i="10" s="1"/>
  <c r="CB405" i="10"/>
  <c r="CB432" i="10"/>
  <c r="AR195" i="16"/>
  <c r="AR240" i="16"/>
  <c r="AR287" i="16"/>
  <c r="AR309" i="16"/>
  <c r="AR320" i="16"/>
  <c r="AR376" i="16"/>
  <c r="AR441" i="16"/>
  <c r="AR448" i="16"/>
  <c r="AR486" i="16"/>
  <c r="CO331" i="10"/>
  <c r="CO190" i="10"/>
  <c r="CO188" i="10"/>
  <c r="CO173" i="10"/>
  <c r="CO409" i="10"/>
  <c r="CB341" i="10"/>
  <c r="AZ341" i="10" s="1"/>
  <c r="CB471" i="10"/>
  <c r="CB361" i="10"/>
  <c r="CB416" i="10"/>
  <c r="BA136" i="10"/>
  <c r="BA211" i="10"/>
  <c r="AR27" i="16"/>
  <c r="AR31" i="16"/>
  <c r="AR51" i="16"/>
  <c r="AR67" i="16"/>
  <c r="AR79" i="16"/>
  <c r="AR83" i="16"/>
  <c r="AR143" i="16"/>
  <c r="AR294" i="16"/>
  <c r="AR313" i="16"/>
  <c r="AR347" i="16"/>
  <c r="AR351" i="16"/>
  <c r="AR365" i="16"/>
  <c r="AR373" i="16"/>
  <c r="AR380" i="16"/>
  <c r="AR384" i="16"/>
  <c r="AR396" i="16"/>
  <c r="AZ405" i="10"/>
  <c r="AZ195" i="10"/>
  <c r="CB411" i="10"/>
  <c r="CB347" i="10"/>
  <c r="CB461" i="10"/>
  <c r="AR28" i="16"/>
  <c r="AR44" i="16"/>
  <c r="AR68" i="16"/>
  <c r="AR231" i="16"/>
  <c r="AZ438" i="10"/>
  <c r="AZ240" i="10"/>
  <c r="M10" i="13"/>
  <c r="AR201" i="16"/>
  <c r="AR214" i="16"/>
  <c r="AR218" i="16"/>
  <c r="AR249" i="16"/>
  <c r="AR256" i="16"/>
  <c r="AR271" i="16"/>
  <c r="AR356" i="16"/>
  <c r="AR439" i="16"/>
  <c r="AR450" i="16"/>
  <c r="AR484" i="16"/>
  <c r="AR488" i="16"/>
  <c r="AZ65" i="10"/>
  <c r="AZ46" i="10"/>
  <c r="AZ411" i="10"/>
  <c r="AR174" i="16"/>
  <c r="C1" i="16"/>
  <c r="B1" i="16"/>
  <c r="AZ158" i="10"/>
  <c r="AZ134" i="10"/>
  <c r="AZ294" i="10"/>
  <c r="AZ165" i="10"/>
  <c r="AZ317" i="10"/>
  <c r="AZ187" i="10"/>
  <c r="AZ331" i="10"/>
  <c r="AZ387" i="10"/>
  <c r="AZ66" i="10"/>
  <c r="AZ228" i="10"/>
  <c r="AZ120" i="10"/>
  <c r="AZ314" i="10"/>
  <c r="AZ180" i="10"/>
  <c r="AZ434" i="10"/>
  <c r="AZ234" i="10"/>
  <c r="AZ14" i="10"/>
  <c r="AZ334" i="10"/>
  <c r="AZ40" i="10"/>
  <c r="AZ100" i="10"/>
  <c r="AZ168" i="10"/>
  <c r="AZ96" i="10"/>
  <c r="AZ142" i="10"/>
  <c r="AZ177" i="10"/>
  <c r="AZ135" i="10"/>
  <c r="AZ56" i="10"/>
  <c r="AZ99" i="10"/>
  <c r="AZ80" i="10"/>
  <c r="AZ444" i="10"/>
  <c r="AZ342" i="10"/>
  <c r="AZ118" i="10"/>
  <c r="AZ190" i="10"/>
  <c r="AZ105" i="10"/>
  <c r="AZ17" i="10"/>
  <c r="AZ448" i="10"/>
  <c r="AZ349" i="10"/>
  <c r="AZ458" i="10"/>
  <c r="AZ430" i="10"/>
  <c r="AZ266" i="10"/>
  <c r="AZ287" i="10"/>
  <c r="BM137" i="10"/>
  <c r="BM345" i="10"/>
  <c r="AZ345" i="10" s="1"/>
  <c r="BM86" i="10"/>
  <c r="AZ86" i="10" s="1"/>
  <c r="BM486" i="10"/>
  <c r="AZ486" i="10" s="1"/>
  <c r="BM452" i="10"/>
  <c r="BM252" i="10"/>
  <c r="BM310" i="10"/>
  <c r="BM509" i="10"/>
  <c r="BM389" i="10"/>
  <c r="BM436" i="10"/>
  <c r="AZ436" i="10" s="1"/>
  <c r="BM433" i="10"/>
  <c r="AZ433" i="10" s="1"/>
  <c r="BM495" i="10"/>
  <c r="BM376" i="10"/>
  <c r="BM313" i="10"/>
  <c r="AZ313" i="10" s="1"/>
  <c r="BM369" i="10"/>
  <c r="BM425" i="10"/>
  <c r="BM288" i="10"/>
  <c r="BM346" i="10"/>
  <c r="BM480" i="10"/>
  <c r="BM450" i="10"/>
  <c r="BM327" i="10"/>
  <c r="AZ327" i="10" s="1"/>
  <c r="BM368" i="10"/>
  <c r="BM372" i="10"/>
  <c r="AZ372" i="10" s="1"/>
  <c r="BM451" i="10"/>
  <c r="AZ451" i="10" s="1"/>
  <c r="BM206" i="10"/>
  <c r="BM138" i="10"/>
  <c r="BM26" i="10"/>
  <c r="BM271" i="10"/>
  <c r="BM464" i="10"/>
  <c r="BM318" i="10"/>
  <c r="AZ318" i="10" s="1"/>
  <c r="BM192" i="10"/>
  <c r="AZ192" i="10" s="1"/>
  <c r="BM489" i="10"/>
  <c r="BM505" i="10"/>
  <c r="BM176" i="10"/>
  <c r="BM225" i="10"/>
  <c r="BM361" i="10"/>
  <c r="BM473" i="10"/>
  <c r="BM508" i="10"/>
  <c r="AZ508" i="10" s="1"/>
  <c r="BM114" i="10"/>
  <c r="BM263" i="10"/>
  <c r="BM93" i="10"/>
  <c r="AZ93" i="10" s="1"/>
  <c r="BM383" i="10"/>
  <c r="BM10" i="10"/>
  <c r="BM216" i="10"/>
  <c r="BM81" i="10"/>
  <c r="BM379" i="10"/>
  <c r="AZ379" i="10" s="1"/>
  <c r="BM474" i="10"/>
  <c r="AZ474" i="10" s="1"/>
  <c r="BM38" i="10"/>
  <c r="BM293" i="10"/>
  <c r="BM290" i="10"/>
  <c r="BM419" i="10"/>
  <c r="BM435" i="10"/>
  <c r="BM268" i="10"/>
  <c r="AZ268" i="10" s="1"/>
  <c r="BM174" i="10"/>
  <c r="AZ174" i="10" s="1"/>
  <c r="BM62" i="10"/>
  <c r="BM267" i="10"/>
  <c r="AZ267" i="10" s="1"/>
  <c r="BM218" i="10"/>
  <c r="AZ218" i="10" s="1"/>
  <c r="BM466" i="10"/>
  <c r="BM365" i="10"/>
  <c r="AZ365" i="10" s="1"/>
  <c r="BM296" i="10"/>
  <c r="AZ296" i="10" s="1"/>
  <c r="BM244" i="10"/>
  <c r="BM212" i="10"/>
  <c r="AZ212" i="10" s="1"/>
  <c r="BM483" i="10"/>
  <c r="BM493" i="10"/>
  <c r="BM297" i="10"/>
  <c r="AZ297" i="10" s="1"/>
  <c r="BM167" i="10"/>
  <c r="BM235" i="10"/>
  <c r="BM388" i="10"/>
  <c r="BM246" i="10"/>
  <c r="BM312" i="10"/>
  <c r="BM492" i="10"/>
  <c r="BM112" i="10"/>
  <c r="AZ112" i="10" s="1"/>
  <c r="BM116" i="10"/>
  <c r="BM67" i="10"/>
  <c r="BM35" i="10"/>
  <c r="BM78" i="10"/>
  <c r="BM259" i="10"/>
  <c r="BM468" i="10"/>
  <c r="BM478" i="10"/>
  <c r="AZ478" i="10" s="1"/>
  <c r="BM426" i="10"/>
  <c r="AZ426" i="10" s="1"/>
  <c r="BM447" i="10"/>
  <c r="BM248" i="10"/>
  <c r="BM223" i="10"/>
  <c r="BM170" i="10"/>
  <c r="BM350" i="10"/>
  <c r="BM352" i="10"/>
  <c r="BM97" i="10"/>
  <c r="BM422" i="10"/>
  <c r="BM355" i="10"/>
  <c r="BM82" i="10"/>
  <c r="AZ82" i="10" s="1"/>
  <c r="BM98" i="10"/>
  <c r="BM77" i="10"/>
  <c r="BM386" i="10"/>
  <c r="BM28" i="10"/>
  <c r="BM136" i="10"/>
  <c r="BM255" i="10"/>
  <c r="BM32" i="10"/>
  <c r="AZ32" i="10" s="1"/>
  <c r="BM316" i="10"/>
  <c r="AZ316" i="10" s="1"/>
  <c r="BM298" i="10"/>
  <c r="BM222" i="10"/>
  <c r="BM238" i="10"/>
  <c r="AZ238" i="10" s="1"/>
  <c r="BM146" i="10"/>
  <c r="BM339" i="10"/>
  <c r="BM403" i="10"/>
  <c r="BM272" i="10"/>
  <c r="BM42" i="10"/>
  <c r="BM157" i="10"/>
  <c r="BM319" i="10"/>
  <c r="BM353" i="10"/>
  <c r="AZ353" i="10" s="1"/>
  <c r="BM371" i="10"/>
  <c r="BM363" i="10"/>
  <c r="AZ363" i="10" s="1"/>
  <c r="BM286" i="10"/>
  <c r="AZ286" i="10" s="1"/>
  <c r="BM109" i="10"/>
  <c r="BM439" i="10"/>
  <c r="BM36" i="10"/>
  <c r="BM145" i="10"/>
  <c r="AZ145" i="10" s="1"/>
  <c r="BM144" i="10"/>
  <c r="BM125" i="10"/>
  <c r="BM88" i="10"/>
  <c r="BM204" i="10"/>
  <c r="AZ204" i="10" s="1"/>
  <c r="BM241" i="10"/>
  <c r="AZ241" i="10" s="1"/>
  <c r="BM151" i="10"/>
  <c r="AZ151" i="10" s="1"/>
  <c r="BM258" i="10"/>
  <c r="BM250" i="10"/>
  <c r="AZ250" i="10" s="1"/>
  <c r="BM154" i="10"/>
  <c r="BM440" i="10"/>
  <c r="BM324" i="10"/>
  <c r="BM348" i="10"/>
  <c r="AZ348" i="10" s="1"/>
  <c r="BM364" i="10"/>
  <c r="BM107" i="10"/>
  <c r="BM385" i="10"/>
  <c r="BM454" i="10"/>
  <c r="AZ454" i="10" s="1"/>
  <c r="BM92" i="10"/>
  <c r="AZ92" i="10" s="1"/>
  <c r="BM475" i="10"/>
  <c r="BM128" i="10"/>
  <c r="BM295" i="10"/>
  <c r="AZ295" i="10" s="1"/>
  <c r="BM264" i="10"/>
  <c r="BM421" i="10"/>
  <c r="BM437" i="10"/>
  <c r="BM423" i="10"/>
  <c r="BM18" i="10"/>
  <c r="BM254" i="10"/>
  <c r="BM465" i="10"/>
  <c r="BM164" i="10"/>
  <c r="BM445" i="10"/>
  <c r="BM303" i="10"/>
  <c r="AZ303" i="10" s="1"/>
  <c r="BM455" i="10"/>
  <c r="BM52" i="10"/>
  <c r="BM33" i="10"/>
  <c r="AZ33" i="10" s="1"/>
  <c r="BM485" i="10"/>
  <c r="BM208" i="10"/>
  <c r="AZ208" i="10" s="1"/>
  <c r="BM153" i="10"/>
  <c r="AZ153" i="10" s="1"/>
  <c r="BM482" i="10"/>
  <c r="BM273" i="10"/>
  <c r="BM276" i="10"/>
  <c r="BM24" i="10"/>
  <c r="AZ24" i="10" s="1"/>
  <c r="BM11" i="10"/>
  <c r="AZ11" i="10" s="1"/>
  <c r="BM130" i="10"/>
  <c r="BM490" i="10"/>
  <c r="BM398" i="10"/>
  <c r="AZ398" i="10" s="1"/>
  <c r="BM427" i="10"/>
  <c r="AZ427" i="10" s="1"/>
  <c r="BM409" i="10"/>
  <c r="BM470" i="10"/>
  <c r="BM292" i="10"/>
  <c r="BM306" i="10"/>
  <c r="BM283" i="10"/>
  <c r="AZ283" i="10" s="1"/>
  <c r="BM484" i="10"/>
  <c r="BM504" i="10"/>
  <c r="BM347" i="10"/>
  <c r="BM494" i="10"/>
  <c r="BM49" i="10"/>
  <c r="AZ49" i="10" s="1"/>
  <c r="BM329" i="10"/>
  <c r="AZ329" i="10" s="1"/>
  <c r="BM282" i="10"/>
  <c r="BM59" i="10"/>
  <c r="AZ59" i="10" s="1"/>
  <c r="BM326" i="10"/>
  <c r="BM412" i="10"/>
  <c r="BM178" i="10"/>
  <c r="BM194" i="10"/>
  <c r="AZ194" i="10" s="1"/>
  <c r="BM205" i="10"/>
  <c r="BM156" i="10"/>
  <c r="BM210" i="10"/>
  <c r="BM392" i="10"/>
  <c r="AZ392" i="10" s="1"/>
  <c r="BM502" i="10"/>
  <c r="BM410" i="10"/>
  <c r="AZ410" i="10" s="1"/>
  <c r="BM322" i="10"/>
  <c r="BM400" i="10"/>
  <c r="BM366" i="10"/>
  <c r="BM382" i="10"/>
  <c r="AZ382" i="10" s="1"/>
  <c r="BM242" i="10"/>
  <c r="BM211" i="10"/>
  <c r="AZ211" i="10" s="1"/>
  <c r="BM299" i="10"/>
  <c r="BM31" i="10"/>
  <c r="BM213" i="10"/>
  <c r="BM453" i="10"/>
  <c r="BM219" i="10"/>
  <c r="BM127" i="10"/>
  <c r="BM123" i="10"/>
  <c r="BM117" i="10"/>
  <c r="BM13" i="10"/>
  <c r="BM22" i="10"/>
  <c r="BM278" i="10"/>
  <c r="BM424" i="10"/>
  <c r="BM325" i="10"/>
  <c r="BM113" i="10"/>
  <c r="BM497" i="10"/>
  <c r="BM184" i="10"/>
  <c r="BM23" i="10"/>
  <c r="BM148" i="10"/>
  <c r="AZ148" i="10" s="1"/>
  <c r="BM391" i="10"/>
  <c r="BM115" i="10"/>
  <c r="AZ115" i="10" s="1"/>
  <c r="BM91" i="10"/>
  <c r="BM308" i="10"/>
  <c r="AZ308" i="10" s="1"/>
  <c r="BM301" i="10"/>
  <c r="BM471" i="10"/>
  <c r="BM487" i="10"/>
  <c r="BM491" i="10"/>
  <c r="BM305" i="10"/>
  <c r="BM173" i="10"/>
  <c r="BM284" i="10"/>
  <c r="BM58" i="10"/>
  <c r="AZ58" i="10" s="1"/>
  <c r="BM175" i="10"/>
  <c r="BM416" i="10"/>
  <c r="AZ416" i="10" s="1"/>
  <c r="BM124" i="10"/>
  <c r="AZ124" i="10" s="1"/>
  <c r="BM503" i="10"/>
  <c r="AZ503" i="10" s="1"/>
  <c r="BM496" i="10"/>
  <c r="BM20" i="10"/>
  <c r="BM280" i="10"/>
  <c r="AZ280" i="10" s="1"/>
  <c r="BM30" i="10"/>
  <c r="BM360" i="10"/>
  <c r="BM101" i="10"/>
  <c r="BM309" i="10"/>
  <c r="BM121" i="10"/>
  <c r="BM251" i="10"/>
  <c r="BM472" i="10"/>
  <c r="BM456" i="10"/>
  <c r="BM94" i="10"/>
  <c r="BM140" i="10"/>
  <c r="BM162" i="10"/>
  <c r="AZ162" i="10" s="1"/>
  <c r="BM469" i="10"/>
  <c r="BM150" i="10"/>
  <c r="BM245" i="10"/>
  <c r="BM343" i="10"/>
  <c r="BM418" i="10"/>
  <c r="BM186" i="10"/>
  <c r="BM141" i="10"/>
  <c r="BM181" i="10"/>
  <c r="BM227" i="10"/>
  <c r="BM149" i="10"/>
  <c r="AZ149" i="10" s="1"/>
  <c r="BM102" i="10"/>
  <c r="BM257" i="10"/>
  <c r="AZ257" i="10" s="1"/>
  <c r="BM260" i="10"/>
  <c r="BM41" i="10"/>
  <c r="AZ41" i="10" s="1"/>
  <c r="BM332" i="10"/>
  <c r="BM414" i="10"/>
  <c r="BM274" i="10"/>
  <c r="BM354" i="10"/>
  <c r="BM393" i="10"/>
  <c r="BM396" i="10"/>
  <c r="AZ396" i="10" s="1"/>
  <c r="BM48" i="10"/>
  <c r="AZ48" i="10" s="1"/>
  <c r="BM501" i="10"/>
  <c r="AZ501" i="10" s="1"/>
  <c r="BN447" i="10"/>
  <c r="BN319" i="10"/>
  <c r="BN282" i="10"/>
  <c r="BN169" i="10"/>
  <c r="AZ169" i="10" s="1"/>
  <c r="BN154" i="10"/>
  <c r="BN361" i="10"/>
  <c r="BN28" i="10"/>
  <c r="BN156" i="10"/>
  <c r="BN308" i="10"/>
  <c r="BN292" i="10"/>
  <c r="BN262" i="10"/>
  <c r="AZ262" i="10" s="1"/>
  <c r="BN146" i="10"/>
  <c r="BN368" i="10"/>
  <c r="BN302" i="10"/>
  <c r="AZ302" i="10" s="1"/>
  <c r="BN465" i="10"/>
  <c r="BN184" i="10"/>
  <c r="BN486" i="10"/>
  <c r="BN375" i="10"/>
  <c r="AZ375" i="10" s="1"/>
  <c r="BN259" i="10"/>
  <c r="BN226" i="10"/>
  <c r="AZ226" i="10" s="1"/>
  <c r="BN311" i="10"/>
  <c r="AZ311" i="10" s="1"/>
  <c r="BN455" i="10"/>
  <c r="BN497" i="10"/>
  <c r="BN352" i="10"/>
  <c r="BN143" i="10"/>
  <c r="BN47" i="10"/>
  <c r="AZ47" i="10" s="1"/>
  <c r="BN489" i="10"/>
  <c r="BN362" i="10"/>
  <c r="AZ362" i="10" s="1"/>
  <c r="BN42" i="10"/>
  <c r="BN499" i="10"/>
  <c r="AZ499" i="10" s="1"/>
  <c r="BN236" i="10"/>
  <c r="AZ236" i="10" s="1"/>
  <c r="BN425" i="10"/>
  <c r="BN509" i="10"/>
  <c r="BN140" i="10"/>
  <c r="BN272" i="10"/>
  <c r="BN399" i="10"/>
  <c r="AZ399" i="10" s="1"/>
  <c r="BN472" i="10"/>
  <c r="BN500" i="10"/>
  <c r="AZ500" i="10" s="1"/>
  <c r="BN172" i="10"/>
  <c r="AZ172" i="10" s="1"/>
  <c r="BN150" i="10"/>
  <c r="BN246" i="10"/>
  <c r="BN20" i="10"/>
  <c r="BN264" i="10"/>
  <c r="BN129" i="10"/>
  <c r="AZ129" i="10" s="1"/>
  <c r="BN67" i="10"/>
  <c r="BN271" i="10"/>
  <c r="BN385" i="10"/>
  <c r="BN258" i="10"/>
  <c r="BN221" i="10"/>
  <c r="BN123" i="10"/>
  <c r="BN339" i="10"/>
  <c r="BN45" i="10"/>
  <c r="AZ45" i="10" s="1"/>
  <c r="BN223" i="10"/>
  <c r="BN493" i="10"/>
  <c r="BN503" i="10"/>
  <c r="BN464" i="10"/>
  <c r="BN205" i="10"/>
  <c r="BN103" i="10"/>
  <c r="AZ103" i="10" s="1"/>
  <c r="BN413" i="10"/>
  <c r="BN356" i="10"/>
  <c r="AZ356" i="10" s="1"/>
  <c r="BN141" i="10"/>
  <c r="BN62" i="10"/>
  <c r="BN196" i="10"/>
  <c r="AZ196" i="10" s="1"/>
  <c r="BN191" i="10"/>
  <c r="AZ191" i="10" s="1"/>
  <c r="BN284" i="10"/>
  <c r="BN462" i="10"/>
  <c r="AZ462" i="10" s="1"/>
  <c r="BN237" i="10"/>
  <c r="AZ237" i="10" s="1"/>
  <c r="BN406" i="10"/>
  <c r="AZ406" i="10" s="1"/>
  <c r="BN439" i="10"/>
  <c r="BN429" i="10"/>
  <c r="AZ429" i="10" s="1"/>
  <c r="BN263" i="10"/>
  <c r="BN78" i="10"/>
  <c r="BN235" i="10"/>
  <c r="BN69" i="10"/>
  <c r="AZ69" i="10" s="1"/>
  <c r="BN26" i="10"/>
  <c r="BN260" i="10"/>
  <c r="BN494" i="10"/>
  <c r="BN330" i="10"/>
  <c r="AZ330" i="10" s="1"/>
  <c r="BN274" i="10"/>
  <c r="BN417" i="10"/>
  <c r="AZ417" i="10" s="1"/>
  <c r="BN257" i="10"/>
  <c r="BN466" i="10"/>
  <c r="BN355" i="10"/>
  <c r="BN215" i="10"/>
  <c r="AZ215" i="10" s="1"/>
  <c r="BN254" i="10"/>
  <c r="BN229" i="10"/>
  <c r="BN38" i="10"/>
  <c r="BN340" i="10"/>
  <c r="AZ340" i="10" s="1"/>
  <c r="BN504" i="10"/>
  <c r="BN248" i="10"/>
  <c r="BN71" i="10"/>
  <c r="AZ71" i="10" s="1"/>
  <c r="BN498" i="10"/>
  <c r="BN81" i="10"/>
  <c r="BN332" i="10"/>
  <c r="BN138" i="10"/>
  <c r="BN101" i="10"/>
  <c r="BN29" i="10"/>
  <c r="AZ29" i="10" s="1"/>
  <c r="BN244" i="10"/>
  <c r="BN74" i="10"/>
  <c r="AZ74" i="10" s="1"/>
  <c r="BN98" i="10"/>
  <c r="BN435" i="10"/>
  <c r="BN217" i="10"/>
  <c r="AZ217" i="10" s="1"/>
  <c r="BN102" i="10"/>
  <c r="BN293" i="10"/>
  <c r="BN166" i="10"/>
  <c r="BN401" i="10"/>
  <c r="AZ401" i="10" s="1"/>
  <c r="BN210" i="10"/>
  <c r="BN481" i="10"/>
  <c r="AZ481" i="10" s="1"/>
  <c r="BN79" i="10"/>
  <c r="AZ79" i="10" s="1"/>
  <c r="BN373" i="10"/>
  <c r="BN185" i="10"/>
  <c r="BN201" i="10"/>
  <c r="AZ201" i="10" s="1"/>
  <c r="BN151" i="10"/>
  <c r="BN412" i="10"/>
  <c r="BN222" i="10"/>
  <c r="BN186" i="10"/>
  <c r="BN480" i="10"/>
  <c r="BN409" i="10"/>
  <c r="BN437" i="10"/>
  <c r="BN108" i="10"/>
  <c r="AZ108" i="10" s="1"/>
  <c r="BN391" i="10"/>
  <c r="BN273" i="10"/>
  <c r="BN95" i="10"/>
  <c r="AZ95" i="10" s="1"/>
  <c r="BN136" i="10"/>
  <c r="BN128" i="10"/>
  <c r="BN400" i="10"/>
  <c r="BN421" i="10"/>
  <c r="BN10" i="10"/>
  <c r="BN54" i="10"/>
  <c r="AZ54" i="10" s="1"/>
  <c r="BN31" i="10"/>
  <c r="BN291" i="10"/>
  <c r="AZ291" i="10" s="1"/>
  <c r="BN461" i="10"/>
  <c r="AZ461" i="10" s="1"/>
  <c r="BN37" i="10"/>
  <c r="AZ37" i="10" s="1"/>
  <c r="BN231" i="10"/>
  <c r="AZ231" i="10" s="1"/>
  <c r="BN457" i="10"/>
  <c r="AZ457" i="10" s="1"/>
  <c r="BN167" i="10"/>
  <c r="BN358" i="10"/>
  <c r="AZ358" i="10" s="1"/>
  <c r="BN239" i="10"/>
  <c r="AZ239" i="10" s="1"/>
  <c r="BN227" i="10"/>
  <c r="BN164" i="10"/>
  <c r="BN126" i="10"/>
  <c r="AZ126" i="10" s="1"/>
  <c r="BN252" i="10"/>
  <c r="BN63" i="10"/>
  <c r="AZ63" i="10" s="1"/>
  <c r="BN90" i="10"/>
  <c r="AZ90" i="10" s="1"/>
  <c r="BN460" i="10"/>
  <c r="AZ460" i="10" s="1"/>
  <c r="BN247" i="10"/>
  <c r="AZ247" i="10" s="1"/>
  <c r="BN64" i="10"/>
  <c r="AZ64" i="10" s="1"/>
  <c r="BN360" i="10"/>
  <c r="BN344" i="10"/>
  <c r="AZ344" i="10" s="1"/>
  <c r="BN253" i="10"/>
  <c r="AZ253" i="10" s="1"/>
  <c r="BN299" i="10"/>
  <c r="BN109" i="10"/>
  <c r="BN53" i="10"/>
  <c r="AZ53" i="10" s="1"/>
  <c r="BN495" i="10"/>
  <c r="BN445" i="10"/>
  <c r="BN415" i="10"/>
  <c r="AZ415" i="10" s="1"/>
  <c r="BN285" i="10"/>
  <c r="AZ285" i="10" s="1"/>
  <c r="BN380" i="10"/>
  <c r="AZ380" i="10" s="1"/>
  <c r="BN428" i="10"/>
  <c r="AZ428" i="10" s="1"/>
  <c r="BN473" i="10"/>
  <c r="BN15" i="10"/>
  <c r="AZ15" i="10" s="1"/>
  <c r="BN160" i="10"/>
  <c r="AZ160" i="10" s="1"/>
  <c r="BN242" i="10"/>
  <c r="BN245" i="10"/>
  <c r="BN300" i="10"/>
  <c r="AZ300" i="10" s="1"/>
  <c r="BN301" i="10"/>
  <c r="BN76" i="10"/>
  <c r="AZ76" i="10" s="1"/>
  <c r="BN161" i="10"/>
  <c r="AZ161" i="10" s="1"/>
  <c r="BN467" i="10"/>
  <c r="AZ467" i="10" s="1"/>
  <c r="BN315" i="10"/>
  <c r="AZ315" i="10" s="1"/>
  <c r="BN364" i="10"/>
  <c r="BN110" i="10"/>
  <c r="BN27" i="10"/>
  <c r="AZ27" i="10" s="1"/>
  <c r="BN127" i="10"/>
  <c r="BN484" i="10"/>
  <c r="BN483" i="10"/>
  <c r="BN256" i="10"/>
  <c r="AZ256" i="10" s="1"/>
  <c r="BN476" i="10"/>
  <c r="AZ476" i="10" s="1"/>
  <c r="BN220" i="10"/>
  <c r="AZ220" i="10" s="1"/>
  <c r="BN203" i="10"/>
  <c r="AZ203" i="10" s="1"/>
  <c r="BN343" i="10"/>
  <c r="BN144" i="10"/>
  <c r="BN50" i="10"/>
  <c r="BN326" i="10"/>
  <c r="BN370" i="10"/>
  <c r="BN354" i="10"/>
  <c r="BN178" i="10"/>
  <c r="BN170" i="10"/>
  <c r="BN276" i="10"/>
  <c r="BN383" i="10"/>
  <c r="BN199" i="10"/>
  <c r="AZ199" i="10" s="1"/>
  <c r="BN25" i="10"/>
  <c r="AZ25" i="10" s="1"/>
  <c r="BN346" i="10"/>
  <c r="BN233" i="10"/>
  <c r="AZ233" i="10" s="1"/>
  <c r="BN485" i="10"/>
  <c r="BN307" i="10"/>
  <c r="BN183" i="10"/>
  <c r="BN117" i="10"/>
  <c r="BN34" i="10"/>
  <c r="AZ34" i="10" s="1"/>
  <c r="BN408" i="10"/>
  <c r="AZ408" i="10" s="1"/>
  <c r="BN393" i="10"/>
  <c r="BN338" i="10"/>
  <c r="AZ338" i="10" s="1"/>
  <c r="BN322" i="10"/>
  <c r="BN52" i="10"/>
  <c r="AZ52" i="10" s="1"/>
  <c r="BN44" i="10"/>
  <c r="AZ44" i="10" s="1"/>
  <c r="BN388" i="10"/>
  <c r="BN269" i="10"/>
  <c r="AZ269" i="10" s="1"/>
  <c r="BN350" i="10"/>
  <c r="BN492" i="10"/>
  <c r="BN305" i="10"/>
  <c r="BN389" i="10"/>
  <c r="BN35" i="10"/>
  <c r="BN265" i="10"/>
  <c r="AZ265" i="10" s="1"/>
  <c r="BN381" i="10"/>
  <c r="AZ381" i="10" s="1"/>
  <c r="BN94" i="10"/>
  <c r="BN89" i="10"/>
  <c r="AZ89" i="10" s="1"/>
  <c r="BN188" i="10"/>
  <c r="AZ188" i="10" s="1"/>
  <c r="BN182" i="10"/>
  <c r="AZ182" i="10" s="1"/>
  <c r="BN43" i="10"/>
  <c r="AZ43" i="10" s="1"/>
  <c r="BN179" i="10"/>
  <c r="BN157" i="10"/>
  <c r="BN390" i="10"/>
  <c r="AZ390" i="10" s="1"/>
  <c r="BN115" i="10"/>
  <c r="BN468" i="10"/>
  <c r="BN506" i="10"/>
  <c r="AZ506" i="10" s="1"/>
  <c r="BN309" i="10"/>
  <c r="BN505" i="10"/>
  <c r="BN423" i="10"/>
  <c r="BN479" i="10"/>
  <c r="AZ479" i="10" s="1"/>
  <c r="BN131" i="10"/>
  <c r="AZ131" i="10" s="1"/>
  <c r="BN395" i="10"/>
  <c r="BN452" i="10"/>
  <c r="BN277" i="10"/>
  <c r="AZ277" i="10" s="1"/>
  <c r="BN496" i="10"/>
  <c r="BN278" i="10"/>
  <c r="BN224" i="10"/>
  <c r="AZ224" i="10" s="1"/>
  <c r="BN366" i="10"/>
  <c r="BN422" i="10"/>
  <c r="BN290" i="10"/>
  <c r="BN441" i="10"/>
  <c r="BN471" i="10"/>
  <c r="BN68" i="10"/>
  <c r="AZ68" i="10" s="1"/>
  <c r="BN57" i="10"/>
  <c r="AZ57" i="10" s="1"/>
  <c r="BN122" i="10"/>
  <c r="AZ122" i="10" s="1"/>
  <c r="BN446" i="10"/>
  <c r="BN206" i="10"/>
  <c r="BN36" i="10"/>
  <c r="BN304" i="10"/>
  <c r="AZ304" i="10" s="1"/>
  <c r="BN202" i="10"/>
  <c r="AZ202" i="10" s="1"/>
  <c r="BN216" i="10"/>
  <c r="BN502" i="10"/>
  <c r="BN84" i="10"/>
  <c r="AZ84" i="10" s="1"/>
  <c r="BN490" i="10"/>
  <c r="AZ490" i="10" s="1"/>
  <c r="BN419" i="10"/>
  <c r="BN323" i="10"/>
  <c r="AZ323" i="10" s="1"/>
  <c r="BN73" i="10"/>
  <c r="AZ73" i="10" s="1"/>
  <c r="BN432" i="10"/>
  <c r="AZ432" i="10" s="1"/>
  <c r="BN328" i="10"/>
  <c r="AZ328" i="10" s="1"/>
  <c r="BN125" i="10"/>
  <c r="BN431" i="10"/>
  <c r="AZ431" i="10" s="1"/>
  <c r="BN104" i="10"/>
  <c r="AZ104" i="10" s="1"/>
  <c r="BN193" i="10"/>
  <c r="AZ193" i="10" s="1"/>
  <c r="BN83" i="10"/>
  <c r="AZ83" i="10" s="1"/>
  <c r="BN306" i="10"/>
  <c r="BN371" i="10"/>
  <c r="BN116" i="10"/>
  <c r="AZ116" i="10" s="1"/>
  <c r="BN440" i="10"/>
  <c r="BN249" i="10"/>
  <c r="AZ249" i="10" s="1"/>
  <c r="BN130" i="10"/>
  <c r="BN386" i="10"/>
  <c r="BN200" i="10"/>
  <c r="BN97" i="10"/>
  <c r="BN469" i="10"/>
  <c r="BN22" i="10"/>
  <c r="AZ22" i="10" s="1"/>
  <c r="BN463" i="10"/>
  <c r="AZ463" i="10" s="1"/>
  <c r="BN281" i="10"/>
  <c r="AZ281" i="10" s="1"/>
  <c r="BN491" i="10"/>
  <c r="BN197" i="10"/>
  <c r="AZ197" i="10" s="1"/>
  <c r="BN369" i="10"/>
  <c r="BN88" i="10"/>
  <c r="BN255" i="10"/>
  <c r="BN114" i="10"/>
  <c r="AZ114" i="10" s="1"/>
  <c r="BN470" i="10"/>
  <c r="BN333" i="10"/>
  <c r="AZ333" i="10" s="1"/>
  <c r="BN450" i="10"/>
  <c r="BN139" i="10"/>
  <c r="AZ139" i="10" s="1"/>
  <c r="BN58" i="10"/>
  <c r="BN475" i="10"/>
  <c r="BN310" i="10"/>
  <c r="BN72" i="10"/>
  <c r="AZ72" i="10" s="1"/>
  <c r="BN270" i="10"/>
  <c r="AZ270" i="10" s="1"/>
  <c r="BN214" i="10"/>
  <c r="AZ214" i="10" s="1"/>
  <c r="BN225" i="10"/>
  <c r="AZ225" i="10" s="1"/>
  <c r="BN288" i="10"/>
  <c r="BN209" i="10"/>
  <c r="BN176" i="10"/>
  <c r="BN397" i="10"/>
  <c r="AZ397" i="10" s="1"/>
  <c r="BN189" i="10"/>
  <c r="AZ189" i="10" s="1"/>
  <c r="BN16" i="10"/>
  <c r="AZ16" i="10" s="1"/>
  <c r="BN19" i="10"/>
  <c r="AZ19" i="10" s="1"/>
  <c r="BN456" i="10"/>
  <c r="BN414" i="10"/>
  <c r="BN384" i="10"/>
  <c r="AZ384" i="10" s="1"/>
  <c r="BN312" i="10"/>
  <c r="BN173" i="10"/>
  <c r="BN376" i="10"/>
  <c r="BN459" i="10"/>
  <c r="AZ459" i="10" s="1"/>
  <c r="BN30" i="10"/>
  <c r="BN77" i="10"/>
  <c r="BN181" i="10"/>
  <c r="BN60" i="10"/>
  <c r="AZ60" i="10" s="1"/>
  <c r="BN367" i="10"/>
  <c r="AZ367" i="10" s="1"/>
  <c r="BN121" i="10"/>
  <c r="BN107" i="10"/>
  <c r="AZ107" i="10" s="1"/>
  <c r="BN232" i="10"/>
  <c r="AZ232" i="10" s="1"/>
  <c r="BN324" i="10"/>
  <c r="AZ324" i="10" s="1"/>
  <c r="BN132" i="10"/>
  <c r="AZ132" i="10" s="1"/>
  <c r="BN152" i="10"/>
  <c r="AZ152" i="10" s="1"/>
  <c r="BN230" i="10"/>
  <c r="AZ230" i="10" s="1"/>
  <c r="BN482" i="10"/>
  <c r="BN488" i="10"/>
  <c r="AZ488" i="10" s="1"/>
  <c r="AZ110" i="10"/>
  <c r="AZ242" i="10"/>
  <c r="AZ393" i="10"/>
  <c r="AZ446" i="10"/>
  <c r="AZ243" i="10"/>
  <c r="AZ377" i="10"/>
  <c r="AZ50" i="10"/>
  <c r="AZ320" i="10"/>
  <c r="AZ166" i="10"/>
  <c r="AZ279" i="10"/>
  <c r="AZ179" i="10"/>
  <c r="AZ183" i="10"/>
  <c r="AZ370" i="10"/>
  <c r="AZ364" i="10"/>
  <c r="AZ36" i="10"/>
  <c r="AZ111" i="10"/>
  <c r="AZ337" i="10"/>
  <c r="AZ355" i="10"/>
  <c r="AZ18" i="10"/>
  <c r="AZ335" i="10"/>
  <c r="AZ407" i="10"/>
  <c r="AZ229" i="10"/>
  <c r="AZ221" i="10"/>
  <c r="AZ484" i="10"/>
  <c r="AZ147" i="10"/>
  <c r="AZ251" i="10"/>
  <c r="AZ223" i="10"/>
  <c r="AZ87" i="10"/>
  <c r="AZ298" i="10"/>
  <c r="AZ374" i="10"/>
  <c r="AZ395" i="10"/>
  <c r="AZ143" i="10"/>
  <c r="AZ137" i="10"/>
  <c r="AZ507" i="10"/>
  <c r="AZ207" i="10"/>
  <c r="AZ21" i="10"/>
  <c r="AZ227" i="10"/>
  <c r="AZ453" i="10"/>
  <c r="AZ359" i="10"/>
  <c r="AZ421" i="10"/>
  <c r="AZ418" i="10"/>
  <c r="AZ498" i="10"/>
  <c r="AZ133" i="10"/>
  <c r="AZ307" i="10"/>
  <c r="AZ420" i="10"/>
  <c r="AZ200" i="10"/>
  <c r="AZ441" i="10"/>
  <c r="AZ51" i="10"/>
  <c r="AZ119" i="10"/>
  <c r="AZ404" i="10"/>
  <c r="AZ175" i="10"/>
  <c r="AZ284" i="10"/>
  <c r="AZ305" i="10"/>
  <c r="AZ487" i="10"/>
  <c r="AZ301" i="10"/>
  <c r="AZ91" i="10"/>
  <c r="AZ391" i="10"/>
  <c r="AZ23" i="10"/>
  <c r="AZ497" i="10"/>
  <c r="AZ113" i="10"/>
  <c r="AZ325" i="10"/>
  <c r="AZ424" i="10"/>
  <c r="AZ13" i="10"/>
  <c r="AZ127" i="10"/>
  <c r="AZ219" i="10"/>
  <c r="AZ213" i="10"/>
  <c r="AZ272" i="10"/>
  <c r="AZ403" i="10"/>
  <c r="A143" i="16"/>
  <c r="A233" i="16"/>
  <c r="A4" i="18"/>
  <c r="C2" i="10"/>
  <c r="A2" i="18"/>
  <c r="D3" i="16"/>
  <c r="AZ378" i="10"/>
  <c r="AZ106" i="10"/>
  <c r="AZ442" i="10"/>
  <c r="AZ278" i="10"/>
  <c r="AZ185" i="10"/>
  <c r="AZ209" i="10"/>
  <c r="AZ373" i="10"/>
  <c r="AZ413" i="10"/>
  <c r="AZ123" i="10"/>
  <c r="A2" i="10" l="1"/>
  <c r="GF1" i="16" s="1"/>
  <c r="O3" i="20"/>
  <c r="Q14" i="20" s="1"/>
  <c r="AZ184" i="10"/>
  <c r="AZ77" i="10"/>
  <c r="AZ173" i="10"/>
  <c r="AZ491" i="10"/>
  <c r="AZ347" i="10"/>
  <c r="CV9" i="10"/>
  <c r="AZ326" i="10"/>
  <c r="AZ483" i="10"/>
  <c r="Q51" i="20"/>
  <c r="Q37" i="20"/>
  <c r="Q18" i="20"/>
  <c r="Q11" i="20"/>
  <c r="Q10" i="20"/>
  <c r="Q40" i="20"/>
  <c r="Q46" i="20"/>
  <c r="Q53" i="20"/>
  <c r="Q9" i="20"/>
  <c r="Q42" i="20"/>
  <c r="Q28" i="20"/>
  <c r="Q44" i="20"/>
  <c r="Q16" i="20"/>
  <c r="Q19" i="20"/>
  <c r="Q23" i="20"/>
  <c r="Q43" i="20"/>
  <c r="Q8" i="20"/>
  <c r="Q47" i="20"/>
  <c r="Q15" i="20"/>
  <c r="Q36" i="20"/>
  <c r="Q12" i="20"/>
  <c r="Q7" i="20"/>
  <c r="AZ414" i="10"/>
  <c r="AZ471" i="10"/>
  <c r="AZ371" i="10"/>
  <c r="AZ146" i="10"/>
  <c r="AZ28" i="10"/>
  <c r="AZ360" i="10"/>
  <c r="AZ210" i="10"/>
  <c r="AZ282" i="10"/>
  <c r="AZ259" i="10"/>
  <c r="AZ94" i="10"/>
  <c r="AZ30" i="10"/>
  <c r="AZ156" i="10"/>
  <c r="AZ319" i="10"/>
  <c r="AZ170" i="10"/>
  <c r="AZ216" i="10"/>
  <c r="AZ456" i="10"/>
  <c r="AZ400" i="10"/>
  <c r="AZ494" i="10"/>
  <c r="AZ439" i="10"/>
  <c r="AZ248" i="10"/>
  <c r="AZ466" i="10"/>
  <c r="AZ102" i="10"/>
  <c r="AZ245" i="10"/>
  <c r="AZ178" i="10"/>
  <c r="AZ264" i="10"/>
  <c r="AZ505" i="10"/>
  <c r="AZ164" i="10"/>
  <c r="AZ255" i="10"/>
  <c r="AZ263" i="10"/>
  <c r="A1" i="20"/>
  <c r="C2" i="20" s="1"/>
  <c r="AZ260" i="10"/>
  <c r="AZ366" i="10"/>
  <c r="AZ205" i="10"/>
  <c r="AZ470" i="10"/>
  <c r="AZ276" i="10"/>
  <c r="AZ455" i="10"/>
  <c r="AZ437" i="10"/>
  <c r="AZ385" i="10"/>
  <c r="AZ258" i="10"/>
  <c r="AZ157" i="10"/>
  <c r="AZ98" i="10"/>
  <c r="AZ35" i="10"/>
  <c r="AZ235" i="10"/>
  <c r="AZ419" i="10"/>
  <c r="AZ10" i="10"/>
  <c r="AZ26" i="10"/>
  <c r="AZ480" i="10"/>
  <c r="AZ343" i="10"/>
  <c r="AZ472" i="10"/>
  <c r="AZ20" i="10"/>
  <c r="AZ409" i="10"/>
  <c r="AZ273" i="10"/>
  <c r="AZ42" i="10"/>
  <c r="AZ67" i="10"/>
  <c r="AZ167" i="10"/>
  <c r="AZ290" i="10"/>
  <c r="AZ383" i="10"/>
  <c r="AZ176" i="10"/>
  <c r="AZ138" i="10"/>
  <c r="AZ346" i="10"/>
  <c r="AZ496" i="10"/>
  <c r="AZ322" i="10"/>
  <c r="AZ482" i="10"/>
  <c r="AZ445" i="10"/>
  <c r="AZ109" i="10"/>
  <c r="AZ447" i="10"/>
  <c r="AZ293" i="10"/>
  <c r="AZ206" i="10"/>
  <c r="AZ288" i="10"/>
  <c r="AZ389" i="10"/>
  <c r="AZ354" i="10"/>
  <c r="AZ150" i="10"/>
  <c r="AZ121" i="10"/>
  <c r="AZ31" i="10"/>
  <c r="AZ412" i="10"/>
  <c r="AZ504" i="10"/>
  <c r="AZ422" i="10"/>
  <c r="AZ493" i="10"/>
  <c r="AZ38" i="10"/>
  <c r="AZ489" i="10"/>
  <c r="AZ425" i="10"/>
  <c r="AZ509" i="10"/>
  <c r="AZ274" i="10"/>
  <c r="AZ469" i="10"/>
  <c r="AZ309" i="10"/>
  <c r="AZ299" i="10"/>
  <c r="AZ502" i="10"/>
  <c r="AZ465" i="10"/>
  <c r="AZ128" i="10"/>
  <c r="AZ88" i="10"/>
  <c r="AZ339" i="10"/>
  <c r="AZ136" i="10"/>
  <c r="AZ97" i="10"/>
  <c r="AZ492" i="10"/>
  <c r="AZ62" i="10"/>
  <c r="AZ369" i="10"/>
  <c r="AZ310" i="10"/>
  <c r="AZ181" i="10"/>
  <c r="AZ101" i="10"/>
  <c r="AZ117" i="10"/>
  <c r="AZ130" i="10"/>
  <c r="AZ485" i="10"/>
  <c r="AZ254" i="10"/>
  <c r="AZ475" i="10"/>
  <c r="AZ440" i="10"/>
  <c r="AZ125" i="10"/>
  <c r="AZ352" i="10"/>
  <c r="AZ468" i="10"/>
  <c r="AZ312" i="10"/>
  <c r="AZ368" i="10"/>
  <c r="AZ252" i="10"/>
  <c r="AZ332" i="10"/>
  <c r="AZ141" i="10"/>
  <c r="AZ140" i="10"/>
  <c r="AZ306" i="10"/>
  <c r="AZ154" i="10"/>
  <c r="AZ144" i="10"/>
  <c r="AZ386" i="10"/>
  <c r="AZ350" i="10"/>
  <c r="AZ246" i="10"/>
  <c r="AZ244" i="10"/>
  <c r="AZ81" i="10"/>
  <c r="AZ473" i="10"/>
  <c r="AZ464" i="10"/>
  <c r="AZ376" i="10"/>
  <c r="AZ452" i="10"/>
  <c r="AZ186" i="10"/>
  <c r="AZ292" i="10"/>
  <c r="AZ423" i="10"/>
  <c r="AZ222" i="10"/>
  <c r="AZ78" i="10"/>
  <c r="AZ388" i="10"/>
  <c r="AZ435" i="10"/>
  <c r="AZ361" i="10"/>
  <c r="AZ271" i="10"/>
  <c r="AZ450" i="10"/>
  <c r="AZ495" i="10"/>
  <c r="Q35" i="20" l="1"/>
  <c r="Q20" i="20"/>
  <c r="Q5" i="20"/>
  <c r="Q17" i="20"/>
  <c r="Q21" i="20"/>
  <c r="Q27" i="20"/>
  <c r="Q30" i="20"/>
  <c r="Q52" i="20"/>
  <c r="Q6" i="20"/>
  <c r="Q50" i="20"/>
  <c r="Q39" i="20"/>
  <c r="Q31" i="20"/>
  <c r="Q24" i="20"/>
  <c r="Q33" i="20"/>
  <c r="Q25" i="20"/>
  <c r="Q34" i="20"/>
  <c r="Q13" i="20"/>
  <c r="Q54" i="20"/>
  <c r="Q48" i="20"/>
  <c r="Q32" i="20"/>
  <c r="Q49" i="20"/>
  <c r="Q29" i="20"/>
  <c r="Q38" i="20"/>
  <c r="X6" i="10"/>
  <c r="Q45" i="20"/>
  <c r="Q22" i="20"/>
  <c r="Q41" i="20"/>
  <c r="Q26" i="20"/>
  <c r="A4" i="10"/>
  <c r="W6" i="10"/>
  <c r="AZ9" i="10"/>
  <c r="A1" i="10" s="1"/>
  <c r="F12" i="13" s="1"/>
  <c r="B13" i="13" s="1"/>
  <c r="A1" i="16" s="1"/>
  <c r="H10" i="13" s="1"/>
  <c r="C8" i="10" l="1"/>
  <c r="A3" i="16"/>
  <c r="B2" i="16" s="1"/>
  <c r="M1" i="16"/>
</calcChain>
</file>

<file path=xl/sharedStrings.xml><?xml version="1.0" encoding="utf-8"?>
<sst xmlns="http://schemas.openxmlformats.org/spreadsheetml/2006/main" count="736" uniqueCount="441">
  <si>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</si>
  <si>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</si>
  <si>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</si>
  <si>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</si>
  <si>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</si>
  <si>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</si>
  <si>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</si>
  <si>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</si>
  <si>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</si>
  <si>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</si>
  <si>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</si>
  <si>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</si>
  <si>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</si>
  <si>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</si>
  <si>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</si>
  <si>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</si>
  <si>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</si>
  <si>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</si>
  <si>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</si>
  <si>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</si>
  <si>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</si>
  <si>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</si>
  <si>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</si>
  <si>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</si>
  <si>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</si>
  <si>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</si>
  <si>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</si>
  <si>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</si>
  <si>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</si>
  <si>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</si>
  <si>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</si>
  <si>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</si>
  <si>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</si>
  <si>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</si>
  <si>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</si>
  <si>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</si>
  <si>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</si>
  <si>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</si>
  <si>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</si>
  <si>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</si>
  <si>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</si>
  <si>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</si>
  <si>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</si>
  <si>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</si>
  <si>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</si>
  <si>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</si>
  <si>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</si>
  <si>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</si>
  <si>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</si>
  <si>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</si>
  <si>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</si>
  <si>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</si>
  <si>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</si>
  <si>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</si>
  <si>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</si>
  <si>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</si>
  <si>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</si>
  <si>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</si>
  <si>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</si>
  <si>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</si>
  <si>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</si>
  <si>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</si>
  <si>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</si>
  <si>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</si>
  <si>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</si>
  <si>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</si>
  <si>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</si>
  <si>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</si>
  <si>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</si>
  <si>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</si>
  <si>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</si>
  <si>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</si>
  <si>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</si>
  <si>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</si>
  <si>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</si>
  <si>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</si>
  <si>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</si>
  <si>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</si>
  <si>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</si>
  <si>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</si>
  <si>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</si>
  <si>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</si>
  <si>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</si>
  <si>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</si>
  <si>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</si>
  <si>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</si>
  <si>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</si>
  <si>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</si>
  <si>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</si>
  <si>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</si>
  <si>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</si>
  <si>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</si>
  <si>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</si>
  <si>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</si>
  <si>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</si>
  <si>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</si>
  <si>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</si>
  <si>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</si>
  <si>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</si>
  <si>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</si>
  <si>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</si>
  <si>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</si>
  <si>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</si>
  <si>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</si>
  <si>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</si>
  <si>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</si>
  <si>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</si>
  <si>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</si>
  <si>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</si>
  <si>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</si>
  <si>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</si>
  <si>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</si>
  <si>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</si>
  <si>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</si>
  <si>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</si>
  <si>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</si>
  <si>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</si>
  <si>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</si>
  <si>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</si>
  <si>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</si>
  <si>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</si>
  <si>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</si>
  <si>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</si>
  <si>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</si>
  <si>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</si>
  <si>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</si>
  <si>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</si>
  <si>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</si>
  <si>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</si>
  <si>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</si>
  <si>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</si>
  <si>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</si>
  <si>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</si>
  <si>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</si>
  <si>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</si>
  <si>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</si>
  <si>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</si>
  <si>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</si>
  <si>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</si>
  <si>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</si>
  <si>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</si>
  <si>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</si>
  <si>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</si>
  <si>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</si>
  <si>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</si>
  <si>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</si>
  <si>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</si>
  <si>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</si>
  <si>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</si>
  <si>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</si>
  <si>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</si>
  <si>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</si>
  <si>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</si>
  <si>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</si>
  <si>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</si>
  <si>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</si>
  <si>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</si>
  <si>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</si>
  <si>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</si>
  <si>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</si>
  <si>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</si>
  <si>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</si>
  <si>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</si>
  <si>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</si>
  <si>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</si>
  <si>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</si>
  <si>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</si>
  <si>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</si>
  <si>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</si>
  <si>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</si>
  <si>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</si>
  <si>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</si>
  <si>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</si>
  <si>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</si>
  <si>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</si>
  <si>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</si>
  <si>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</si>
  <si>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</si>
  <si>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</si>
  <si>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</si>
  <si>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</si>
  <si>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</si>
  <si>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</si>
  <si>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</si>
  <si>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</si>
  <si>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</si>
  <si>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</si>
  <si>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</si>
  <si>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</si>
  <si>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</si>
  <si>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</si>
  <si>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</si>
  <si>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</si>
  <si>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</si>
  <si>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</si>
  <si>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</si>
  <si>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</si>
  <si>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</si>
  <si>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</si>
  <si>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</si>
  <si>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</si>
  <si>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</si>
  <si>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</si>
  <si>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</si>
  <si>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</si>
  <si>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</si>
  <si>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</si>
  <si>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</si>
  <si>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</si>
  <si>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</si>
  <si>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</si>
  <si>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</si>
  <si>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</si>
  <si>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</si>
  <si>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</si>
  <si>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</si>
  <si>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</si>
  <si>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</si>
  <si>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</si>
  <si>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</si>
  <si>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</si>
  <si>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</si>
  <si>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</si>
  <si>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</si>
  <si>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</si>
  <si>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</si>
  <si>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</si>
  <si>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</si>
  <si>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</si>
  <si>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</si>
  <si>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</si>
  <si>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</si>
  <si>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</si>
  <si>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</si>
  <si>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</si>
  <si>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</si>
  <si>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</si>
  <si>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</si>
  <si>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</si>
  <si>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</si>
  <si>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</si>
  <si>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</si>
  <si>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</si>
  <si>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</si>
  <si>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</si>
  <si>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</si>
  <si>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</si>
  <si>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</si>
  <si>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</si>
  <si>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</si>
  <si>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</si>
  <si>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</si>
  <si>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</si>
  <si>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</si>
  <si>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</si>
  <si>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</si>
  <si>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</si>
  <si>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</si>
  <si>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</si>
  <si>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</si>
  <si>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</si>
  <si>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</si>
  <si>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</si>
  <si>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</si>
  <si>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</si>
  <si>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</si>
  <si>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</si>
  <si>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</si>
  <si>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</si>
  <si>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</si>
  <si>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</si>
  <si>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</si>
  <si>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</si>
  <si>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</si>
  <si>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</si>
  <si>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</si>
  <si>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</si>
  <si>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</si>
  <si>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</si>
  <si>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</si>
  <si>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</si>
  <si>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</si>
  <si>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</si>
  <si>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</si>
  <si>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</si>
  <si>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</si>
  <si>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</si>
  <si>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</si>
  <si>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</si>
  <si>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</si>
  <si>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</si>
  <si>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</si>
  <si>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</si>
  <si>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</si>
  <si>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</si>
  <si>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</t>
  </si>
  <si>
    <t>7</t>
  </si>
  <si>
    <t>8</t>
  </si>
  <si>
    <t>9</t>
  </si>
  <si>
    <t>is6.1</t>
  </si>
  <si>
    <t>1.2.3.1.1.1</t>
  </si>
  <si>
    <t>Андреев И.Л.,Федоров И.Н. История России с древнейших времен до XVI века 6 класс ООО "ДРОФА"</t>
  </si>
  <si>
    <t>is6.1 Андреев И.Л.,Федоров И.Н. История России с древнейших времен до XVI века 6 класс ООО "ДРОФА"</t>
  </si>
  <si>
    <t>is6.2</t>
  </si>
  <si>
    <t>1.2.3.1.2.1</t>
  </si>
  <si>
    <t>Арсентьев Н.М.,Данилов А.А.,Стефанович П.С. и др./Под ред. Торкунова А.В. История России (в 2 частях) 6 класс АО "Издательство "Просвещение"</t>
  </si>
  <si>
    <t>is6.2 Арсентьев Н.М.,Данилов А.А.,Стефанович П.С. и др./Под ред. Торкунова А.В. История России (в 2 частях) 6 класс АО "Издательство "Просвещение"</t>
  </si>
  <si>
    <t>is6.3</t>
  </si>
  <si>
    <t>1.2.3.1.3.1</t>
  </si>
  <si>
    <t>Пчелов Е.В.,Лукин П.В./Под ред. Петрова Ю.А. История России с древнейших времен до начала XVI века 6 класс ООО "Русское слово-учебник"</t>
  </si>
  <si>
    <t>is6.3 Пчелов Е.В.,Лукин П.В./Под ред. Петрова Ю.А. История России с древнейших времен до начала XVI века 6 класс ООО "Русское слово-учебник"</t>
  </si>
  <si>
    <t>is6.4</t>
  </si>
  <si>
    <t>1.2.3.1.4.1</t>
  </si>
  <si>
    <t>Вовина В.Г.,Баранов П.А.,Александрова С.В. и др.;под ред. Тишкова В.А. История России 6 класс ООО Издательский центр "ВЕНТАНА-ГРАФ"</t>
  </si>
  <si>
    <t>is6.4 Вовина В.Г.,Баранов П.А.,Александрова С.В. и др.;под ред. Тишкова В.А. История России 6 класс ООО Издательский центр "ВЕНТАНА-ГРАФ"</t>
  </si>
  <si>
    <t>is6.5</t>
  </si>
  <si>
    <t>1.2.3.1.5.1</t>
  </si>
  <si>
    <t>Данилевский И.Н.,Андреев И.Л.,Юрасов М.К. и др. История России с древнейших времен до начала XVI в. 6 класс ООО "ДРОФА"</t>
  </si>
  <si>
    <t>is6.5 Данилевский И.Н.,Андреев И.Л.,Юрасов М.К. и др. История России с древнейших времен до начала XVI в. 6 класс ООО "ДРОФА"</t>
  </si>
  <si>
    <t>is6.6</t>
  </si>
  <si>
    <t>1.2.3.2.1.2</t>
  </si>
  <si>
    <t>Агибалова Е.В.,Донской Г.М./Под ред. Сванидзе А.А. Всеобщая история. История Средних веков 6 класс АО "Издательство "Просвещение"</t>
  </si>
  <si>
    <t>is6.6 Агибалова Е.В.,Донской Г.М./Под ред. Сванидзе А.А. Всеобщая история. История Средних веков 6 класс АО "Издательство "Просвещение"</t>
  </si>
  <si>
    <t>is6.7</t>
  </si>
  <si>
    <t>1.2.3.2.2.2</t>
  </si>
  <si>
    <t>Бойцов М.А., Шукуров Р.М. Под ред. Карпова С.П. Всеобщая история. История Средних веков 6 класс ООО "Русское слово-учебник"</t>
  </si>
  <si>
    <t>is6.7 Бойцов М.А., Шукуров Р.М. Под ред. Карпова С.П. Всеобщая история. История Средних веков 6 класс ООО "Русское слово-учебник"</t>
  </si>
  <si>
    <t>is6.8</t>
  </si>
  <si>
    <t>1.2.3.2.3.2</t>
  </si>
  <si>
    <t>Ведюшкин В.А.,Уколова В.И. Всеобщая история. Средние века 6 класс АО "Издательство "Просвещение"</t>
  </si>
  <si>
    <t>is6.8 Ведюшкин В.А.,Уколова В.И. Всеобщая история. Средние века 6 класс АО "Издательство "Просвещение"</t>
  </si>
  <si>
    <t>is6.9</t>
  </si>
  <si>
    <t xml:space="preserve">Баранов П.А., Ермолаева Л.К.,Лебедева И.М. и др./Под ред. Ганелина Р.Ш. История России   6 класс  ВЕНТАНА-ГРАФ </t>
  </si>
  <si>
    <t xml:space="preserve">is6.9 Баранов П.А., Ермолаева Л.К.,Лебедева И.М. и др./Под ред. Ганелина Р.Ш. История России   6 класс  ВЕНТАНА-ГРАФ </t>
  </si>
  <si>
    <t>is6.10</t>
  </si>
  <si>
    <t xml:space="preserve">Агибалова Е.В., Донской Г.М. Всеобщая история. История Средних веков   6 класс  Просвещение </t>
  </si>
  <si>
    <t xml:space="preserve">is6.10 Агибалова Е.В., Донской Г.М. Всеобщая история. История Средних веков   6 класс  Просвещение </t>
  </si>
  <si>
    <t>is6.11</t>
  </si>
  <si>
    <t xml:space="preserve">Алексашкина Л.Н. Всеобщая история. История Средних веков   6 класс  Мнемозина </t>
  </si>
  <si>
    <t xml:space="preserve">is6.11 Алексашкина Л.Н. Всеобщая история. История Средних веков   6 класс  Мнемозина </t>
  </si>
  <si>
    <t>is6.12</t>
  </si>
  <si>
    <t xml:space="preserve">Сухов В.В., Морозов А.Ю., Абдулаев Э.Н. Всеобщая история. История Средних веков   6 класс  Мнемозина </t>
  </si>
  <si>
    <t xml:space="preserve">is6.12 Сухов В.В., Морозов А.Ю., Абдулаев Э.Н. Всеобщая история. История Средних веков   6 класс  Мнемозина </t>
  </si>
  <si>
    <t>is6.13</t>
  </si>
  <si>
    <t xml:space="preserve">Данилевский И.Н., Андреев И.Л. История России   6 класс  Мнемозина </t>
  </si>
  <si>
    <t xml:space="preserve">is6.13 Данилевский И.Н., Андреев И.Л. История России   6 класс  Мнемозина </t>
  </si>
  <si>
    <t>is6.14</t>
  </si>
  <si>
    <t xml:space="preserve">Данилов А.А. История. Россия с древнейших времен до конца XVI века   6 класс  Просвещение </t>
  </si>
  <si>
    <t xml:space="preserve">is6.14 Данилов А.А. История. Россия с древнейших времен до конца XVI века   6 класс  Просвещение </t>
  </si>
  <si>
    <t>is6.15</t>
  </si>
  <si>
    <t xml:space="preserve">Данилов А.А., Косулина Л.Г. История России   6 класс  Просвещение </t>
  </si>
  <si>
    <t xml:space="preserve">is6.15 Данилов А.А., Косулина Л.Г. История России   6 класс  Просвещение </t>
  </si>
  <si>
    <t>is6.16</t>
  </si>
  <si>
    <t xml:space="preserve">Данилов Д.Д., Сизова Е.В., Кузнецов А.В. и др. Всеобщая история. История Средних веков   6 класс  Баласс </t>
  </si>
  <si>
    <t xml:space="preserve">is6.16 Данилов Д.Д., Сизова Е.В., Кузнецов А.В. и др. Всеобщая история. История Средних веков   6 класс  Баласс </t>
  </si>
  <si>
    <t>is6.17</t>
  </si>
  <si>
    <t xml:space="preserve">Данилов А.А., Данилов Д.Д., Клоков В.А. и др. История России. Российская история с древнейших времен до начала XVI века   6 класс  Баласс </t>
  </si>
  <si>
    <t xml:space="preserve">is6.17 Данилов А.А., Данилов Д.Д., Клоков В.А. и др. История России. Российская история с древнейших времен до начала XVI века   6 класс  Баласс </t>
  </si>
  <si>
    <t>is6.18</t>
  </si>
  <si>
    <t xml:space="preserve">Киселев А.Ф., Попов В.П. История России   6 класс  Дрофа </t>
  </si>
  <si>
    <t xml:space="preserve">is6.18 Киселев А.Ф., Попов В.П. История России   6 класс  Дрофа </t>
  </si>
  <si>
    <t>is6.19</t>
  </si>
  <si>
    <t xml:space="preserve">Пономарев М.В., Абрамов А.В.,Тырин С.В. Всеобщая история. История Средних веков   6 класс  Дрофа </t>
  </si>
  <si>
    <t xml:space="preserve">is6.19 Пономарев М.В., Абрамов А.В.,Тырин С.В. Всеобщая история. История Средних веков   6 класс  Дрофа </t>
  </si>
  <si>
    <t>is6.20</t>
  </si>
  <si>
    <t xml:space="preserve">Лубченков Ю.Н., Михайлов В.В.История России   6 класс  Мнемозина </t>
  </si>
  <si>
    <t xml:space="preserve">is6.20 Лубченков Ю.Н., Михайлов В.В.История России   6 класс  Мнемозина </t>
  </si>
  <si>
    <t>is6.21</t>
  </si>
  <si>
    <t xml:space="preserve">Искровская Л.В., Федоров С.Е., Гурьянова Ю.В./Под ред.Мясникова В.С. История Средних веков   6 класс  ВЕНТАНА-ГРАФ </t>
  </si>
  <si>
    <t xml:space="preserve">is6.21 Искровская Л.В., Федоров С.Е., Гурьянова Ю.В./Под ред.Мясникова В.С. История Средних веков   6 класс  ВЕНТАНА-ГРАФ </t>
  </si>
  <si>
    <t>is6.22</t>
  </si>
  <si>
    <t xml:space="preserve">Бойцов М.А., Шукуров Р.М. Всеобщая история. История Средних веков   6 класс  Русское слово </t>
  </si>
  <si>
    <t xml:space="preserve">is6.22 Бойцов М.А., Шукуров Р.М. Всеобщая история. История Средних веков   6 класс  Русское слово </t>
  </si>
  <si>
    <t>is6.23</t>
  </si>
  <si>
    <t xml:space="preserve">Пчелов Е.В. История России с древнейших времен до конца XVI века   6 класс  Русское слово </t>
  </si>
  <si>
    <t xml:space="preserve">is6.23 Пчелов Е.В. История России с древнейших времен до конца XVI века   6 класс  Русское слово </t>
  </si>
  <si>
    <t>is6.24</t>
  </si>
  <si>
    <t xml:space="preserve">Сахаров А.Н. История России   6 класс  Просвещение </t>
  </si>
  <si>
    <t xml:space="preserve">is6.24 Сахаров А.Н. История России   6 класс  Просвещение </t>
  </si>
  <si>
    <t>is6.25</t>
  </si>
  <si>
    <t xml:space="preserve">Ведюшкин В.А., Уколова В.И. История. Средние века   6 класс  Просвещение </t>
  </si>
  <si>
    <t xml:space="preserve">is6.25 Ведюшкин В.А., Уколова В.И. История. Средние века   6 класс  Просвещение </t>
  </si>
  <si>
    <t>is6.26</t>
  </si>
  <si>
    <t xml:space="preserve">Ведюшкин В.А./Под ред. Чубарьяна А.О. Всеобщая история. История средних веков   6 класс  Просвещение </t>
  </si>
  <si>
    <t xml:space="preserve">is6.26 Ведюшкин В.А./Под ред. Чубарьяна А.О. Всеобщая история. История средних веков   6 класс  Просвещение </t>
  </si>
  <si>
    <t>is6.27</t>
  </si>
  <si>
    <t xml:space="preserve">Черникова Т.В./Под ред. Сахарова А.Н. История России   6 класс  Дрофа </t>
  </si>
  <si>
    <t xml:space="preserve">is6.27 Черникова Т.В./Под ред. Сахарова А.Н. История России   6 класс  Дрофа </t>
  </si>
  <si>
    <t>is6.28</t>
  </si>
  <si>
    <t xml:space="preserve">Агибалова Е.В., Донской Г.М. История Средних веков   6 класс  Просвещение </t>
  </si>
  <si>
    <t xml:space="preserve">is6.28 Агибалова Е.В., Донской Г.М. История Средних веков   6 класс  Просвещение </t>
  </si>
  <si>
    <t>is6.29</t>
  </si>
  <si>
    <t xml:space="preserve">Сухов В.В., Морозов А.Ю., Абдулаев Э.Н./Под ред. Данилевского И.Н. и ВолобуеваО.В. Всеобщая история. История Средних веков   6 класс  Мнемозина </t>
  </si>
  <si>
    <t xml:space="preserve">is6.29 Сухов В.В., Морозов А.Ю., Абдулаев Э.Н./Под ред. Данилевского И.Н. и ВолобуеваО.В. Всеобщая история. История Средних веков   6 класс  Мнемозина </t>
  </si>
  <si>
    <t>is6.30</t>
  </si>
  <si>
    <t xml:space="preserve">Данилов Д.Д., Кузнецов А.В., Сизова Е.В. и др. Всеобщая история. Средние века   6 класс  Баласс </t>
  </si>
  <si>
    <t xml:space="preserve">is6.30 Данилов Д.Д., Кузнецов А.В., Сизова Е.В. и др. Всеобщая история. Средние века   6 класс  Баласс </t>
  </si>
  <si>
    <t>is6.31</t>
  </si>
  <si>
    <t xml:space="preserve">Данилов А.А. История   6 класс  Просвещение </t>
  </si>
  <si>
    <t xml:space="preserve">is6.31 Данилов А.А. История   6 класс  Просвещение </t>
  </si>
  <si>
    <t>is6.32</t>
  </si>
  <si>
    <t xml:space="preserve">Пономарев М.В., Абрамов А.В., Тырин С.В. Всеобщая история. История Средних веков   6 класс  Дрофа </t>
  </si>
  <si>
    <t xml:space="preserve">is6.32 Пономарев М.В., Абрамов А.В., Тырин С.В. Всеобщая история. История Средних веков   6 класс  Дрофа </t>
  </si>
  <si>
    <t>is6.33</t>
  </si>
  <si>
    <t xml:space="preserve">Федоров С.Е., Искровская Л.В., Гурьянова Ю.В./Под ред.Мясникова В.С. История Средних веков   6 класс  ВЕНТАНА-ГРАФ </t>
  </si>
  <si>
    <t xml:space="preserve">is6.33 Федоров С.Е., Искровская Л.В., Гурьянова Ю.В./Под ред.Мясникова В.С. История Средних веков   6 класс  ВЕНТАНА-ГРАФ </t>
  </si>
  <si>
    <t>is6.34</t>
  </si>
  <si>
    <t xml:space="preserve">Перевезенцев С.В., Перевезенцева Т.В. История России   6 класс  Русское слово </t>
  </si>
  <si>
    <t xml:space="preserve">is6.34 Перевезенцев С.В., Перевезенцева Т.В. История России   6 класс  Русское слово </t>
  </si>
  <si>
    <t>is6.35</t>
  </si>
  <si>
    <t xml:space="preserve">Пчелов Е.В. История России   6 класс  Русское слово </t>
  </si>
  <si>
    <t xml:space="preserve">is6.35 Пчелов Е.В. История России   6 класс  Русское слово </t>
  </si>
  <si>
    <t>is6.36</t>
  </si>
  <si>
    <t xml:space="preserve">Ведюшкин В.А./Под ред. Чубарьяна А.О. История Средних веков   6 класс  Просвещение </t>
  </si>
  <si>
    <t xml:space="preserve">is6.36 Ведюшкин В.А./Под ред. Чубарьяна А.О. История Средних веков   6 класс  Просвещение </t>
  </si>
  <si>
    <t>is6.37</t>
  </si>
  <si>
    <t xml:space="preserve">Брандт М.Ю. Всеобщая история. История Средних веков   6 класс  Дрофа </t>
  </si>
  <si>
    <t xml:space="preserve">is6.37 Брандт М.Ю. Всеобщая история. История Средних веков   6 класс  Дрофа </t>
  </si>
  <si>
    <t>is6.38</t>
  </si>
  <si>
    <t xml:space="preserve">Ведюшкин В.А., Уколова В.И. История   6 класс  Просвещение </t>
  </si>
  <si>
    <t xml:space="preserve">is6.38 Ведюшкин В.А., Уколова В.И. История   6 класс  Просвещение </t>
  </si>
  <si>
    <t>is6.39</t>
  </si>
  <si>
    <t xml:space="preserve">Вигасин А.А., Годер Г.И., Ртищева Г.А. История Средних веков   6 класс  Просвещение </t>
  </si>
  <si>
    <t xml:space="preserve">is6.39 Вигасин А.А., Годер Г.И., Ртищева Г.А. История Средних веков   6 класс  Просвещение </t>
  </si>
  <si>
    <t>is6.40</t>
  </si>
  <si>
    <t xml:space="preserve">Данилов А.А., Косулина Л.Г. История   6 класс  Просвещение </t>
  </si>
  <si>
    <t xml:space="preserve">is6.40 Данилов А.А., Косулина Л.Г. История   6 класс  Просвещение </t>
  </si>
  <si>
    <t>is6.41</t>
  </si>
  <si>
    <t xml:space="preserve">Кацва Л.А., Юрганов А.Л. История России   6 класс  Просвещение </t>
  </si>
  <si>
    <t xml:space="preserve">is6.41 Кацва Л.А., Юрганов А.Л. История России   6 класс  Просвещение </t>
  </si>
  <si>
    <t>is6.42</t>
  </si>
  <si>
    <t>другое</t>
  </si>
  <si>
    <t>is6.42 другое</t>
  </si>
  <si>
    <t>10032167vpr</t>
  </si>
  <si>
    <t>6(2)</t>
  </si>
  <si>
    <t>6(1)</t>
  </si>
  <si>
    <t>10(2)</t>
  </si>
  <si>
    <t>10(1)</t>
  </si>
  <si>
    <t xml:space="preserve">Под ред. Торкунова </t>
  </si>
  <si>
    <t xml:space="preserve"> История России (в 2 частях) 6 класс АО "Издательство "Просвещение"</t>
  </si>
  <si>
    <t>sch056361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</si>
</sst>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" fillId="0" borderId="3" xfId="0" applyFont="1" applyBorder="1" applyAlignment="1" applyProtection="1">
      <alignment wrapText="1"/>
      <protection locked="0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30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09375" defaultRowHeight="13.2" x14ac:dyDescent="0.25"/>
  <cols>
    <col min="1" max="1" width="14.33203125" style="17" customWidth="1"/>
    <col min="2" max="2" width="70.33203125" style="17" customWidth="1"/>
    <col min="3" max="4" width="4.33203125" style="17" customWidth="1"/>
    <col min="5" max="10" width="8.6640625" style="17" customWidth="1"/>
    <col min="11" max="16384" width="9.109375" style="17"/>
  </cols>
  <sheetData>
    <row r="1" spans="1:3" ht="14.25" customHeight="1" x14ac:dyDescent="0.25">
      <c r="A1" s="170" t="s">
        <v>275</v>
      </c>
      <c r="B1" s="171"/>
    </row>
    <row r="2" spans="1:3" s="49" customFormat="1" ht="54.75" customHeight="1" x14ac:dyDescent="0.25">
      <c r="A2" s="172" t="str">
        <f>служ!B10&amp;"
"&amp;служ!B11</f>
        <v>Проверочная работа по истории
6 класс</v>
      </c>
      <c r="B2" s="172"/>
    </row>
    <row r="3" spans="1:3" s="49" customFormat="1" ht="22.2" customHeight="1" x14ac:dyDescent="0.25">
      <c r="A3" s="49" t="s">
        <v>158</v>
      </c>
      <c r="B3" s="50" t="s">
        <v>186</v>
      </c>
      <c r="C3" s="51"/>
    </row>
    <row r="4" spans="1:3" ht="52.5" customHeight="1" x14ac:dyDescent="0.25">
      <c r="A4" s="167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истории 6 класс</v>
      </c>
      <c r="B4" s="167"/>
      <c r="C4" s="52"/>
    </row>
    <row r="5" spans="1:3" ht="33" customHeight="1" x14ac:dyDescent="0.25">
      <c r="A5" s="167" t="s">
        <v>184</v>
      </c>
      <c r="B5" s="167"/>
      <c r="C5" s="52"/>
    </row>
    <row r="6" spans="1:3" ht="30.75" customHeight="1" x14ac:dyDescent="0.25">
      <c r="A6" s="167" t="s">
        <v>96</v>
      </c>
      <c r="B6" s="167"/>
      <c r="C6" s="52"/>
    </row>
    <row r="7" spans="1:3" s="49" customFormat="1" ht="17.399999999999999" x14ac:dyDescent="0.25">
      <c r="A7" s="53" t="s">
        <v>97</v>
      </c>
      <c r="B7" s="54"/>
      <c r="C7" s="51"/>
    </row>
    <row r="8" spans="1:3" s="49" customFormat="1" ht="28.2" thickBot="1" x14ac:dyDescent="0.3">
      <c r="A8" s="55" t="s">
        <v>98</v>
      </c>
      <c r="B8" s="85" t="s">
        <v>276</v>
      </c>
      <c r="C8" s="51"/>
    </row>
    <row r="9" spans="1:3" s="57" customFormat="1" ht="55.2" x14ac:dyDescent="0.25">
      <c r="A9" s="55" t="s">
        <v>99</v>
      </c>
      <c r="B9" s="87" t="s">
        <v>100</v>
      </c>
      <c r="C9" s="56"/>
    </row>
    <row r="10" spans="1:3" s="49" customFormat="1" ht="27.6" x14ac:dyDescent="0.25">
      <c r="A10" s="55"/>
      <c r="B10" s="88" t="s">
        <v>101</v>
      </c>
      <c r="C10" s="58"/>
    </row>
    <row r="11" spans="1:3" s="49" customFormat="1" ht="29.25" customHeight="1" thickBot="1" x14ac:dyDescent="0.3">
      <c r="A11" s="55"/>
      <c r="B11" s="89" t="s">
        <v>102</v>
      </c>
      <c r="C11" s="58"/>
    </row>
    <row r="12" spans="1:3" s="49" customFormat="1" ht="82.8" x14ac:dyDescent="0.25">
      <c r="A12" s="55" t="s">
        <v>103</v>
      </c>
      <c r="B12" s="93" t="s">
        <v>104</v>
      </c>
      <c r="C12" s="58"/>
    </row>
    <row r="13" spans="1:3" s="49" customFormat="1" ht="41.4" x14ac:dyDescent="0.25">
      <c r="A13" s="55" t="s">
        <v>105</v>
      </c>
      <c r="B13" s="85" t="s">
        <v>212</v>
      </c>
      <c r="C13" s="58"/>
    </row>
    <row r="14" spans="1:3" s="49" customFormat="1" ht="42.6" x14ac:dyDescent="0.25">
      <c r="A14" s="55" t="s">
        <v>106</v>
      </c>
      <c r="B14" s="85" t="s">
        <v>271</v>
      </c>
      <c r="C14" s="58"/>
    </row>
    <row r="15" spans="1:3" s="49" customFormat="1" ht="15.6" x14ac:dyDescent="0.25">
      <c r="A15" s="59" t="s">
        <v>107</v>
      </c>
      <c r="B15" s="94"/>
      <c r="C15" s="56"/>
    </row>
    <row r="16" spans="1:3" s="49" customFormat="1" ht="27.6" x14ac:dyDescent="0.25">
      <c r="A16" s="60" t="s">
        <v>108</v>
      </c>
      <c r="B16" s="85" t="s">
        <v>109</v>
      </c>
      <c r="C16" s="51"/>
    </row>
    <row r="17" spans="1:4" s="49" customFormat="1" ht="41.4" x14ac:dyDescent="0.25">
      <c r="A17" s="60" t="s">
        <v>110</v>
      </c>
      <c r="B17" s="85" t="s">
        <v>111</v>
      </c>
      <c r="C17" s="61"/>
      <c r="D17" s="62"/>
    </row>
    <row r="18" spans="1:4" s="49" customFormat="1" ht="27.6" x14ac:dyDescent="0.25">
      <c r="A18" s="60" t="s">
        <v>112</v>
      </c>
      <c r="B18" s="85" t="s">
        <v>113</v>
      </c>
      <c r="C18" s="51"/>
    </row>
    <row r="19" spans="1:4" s="49" customFormat="1" ht="55.2" x14ac:dyDescent="0.25">
      <c r="A19" s="60" t="s">
        <v>114</v>
      </c>
      <c r="B19" s="85" t="s">
        <v>115</v>
      </c>
      <c r="C19" s="168"/>
      <c r="D19" s="169"/>
    </row>
    <row r="20" spans="1:4" s="49" customFormat="1" ht="27.6" x14ac:dyDescent="0.25">
      <c r="A20" s="60" t="s">
        <v>116</v>
      </c>
      <c r="B20" s="85" t="s">
        <v>78</v>
      </c>
      <c r="C20" s="51"/>
    </row>
    <row r="21" spans="1:4" s="49" customFormat="1" ht="178.95" customHeight="1" x14ac:dyDescent="0.25">
      <c r="A21" s="60" t="s">
        <v>117</v>
      </c>
      <c r="B21" s="90" t="s">
        <v>277</v>
      </c>
      <c r="C21" s="51"/>
    </row>
    <row r="22" spans="1:4" s="49" customFormat="1" ht="110.4" x14ac:dyDescent="0.25">
      <c r="A22" s="60" t="s">
        <v>118</v>
      </c>
      <c r="B22" s="85" t="s">
        <v>213</v>
      </c>
      <c r="C22" s="51"/>
    </row>
    <row r="23" spans="1:4" s="49" customFormat="1" ht="27.6" x14ac:dyDescent="0.25">
      <c r="A23" s="60" t="s">
        <v>119</v>
      </c>
      <c r="B23" s="85" t="s">
        <v>120</v>
      </c>
      <c r="C23" s="51"/>
    </row>
    <row r="24" spans="1:4" s="49" customFormat="1" ht="41.4" x14ac:dyDescent="0.25">
      <c r="A24" s="60" t="s">
        <v>121</v>
      </c>
      <c r="B24" s="85" t="s">
        <v>122</v>
      </c>
      <c r="C24" s="51"/>
    </row>
    <row r="25" spans="1:4" s="49" customFormat="1" ht="17.399999999999999" x14ac:dyDescent="0.25">
      <c r="A25" s="63" t="s">
        <v>123</v>
      </c>
      <c r="B25" s="85"/>
      <c r="C25" s="51"/>
    </row>
    <row r="26" spans="1:4" s="49" customFormat="1" ht="17.399999999999999" x14ac:dyDescent="0.25">
      <c r="A26" s="59" t="s">
        <v>124</v>
      </c>
      <c r="B26" s="85"/>
      <c r="C26" s="51"/>
    </row>
    <row r="27" spans="1:4" s="49" customFormat="1" ht="27.6" x14ac:dyDescent="0.25">
      <c r="A27" s="60" t="s">
        <v>125</v>
      </c>
      <c r="B27" s="85" t="s">
        <v>126</v>
      </c>
      <c r="C27" s="51"/>
    </row>
    <row r="28" spans="1:4" s="49" customFormat="1" ht="17.399999999999999" x14ac:dyDescent="0.25">
      <c r="A28" s="60" t="s">
        <v>127</v>
      </c>
      <c r="B28" s="85" t="s">
        <v>190</v>
      </c>
      <c r="C28" s="51"/>
    </row>
    <row r="29" spans="1:4" s="49" customFormat="1" ht="69" x14ac:dyDescent="0.25">
      <c r="A29" s="60" t="s">
        <v>170</v>
      </c>
      <c r="B29" s="85" t="s">
        <v>174</v>
      </c>
      <c r="C29" s="51"/>
    </row>
    <row r="30" spans="1:4" ht="44.4" customHeight="1" x14ac:dyDescent="0.25">
      <c r="A30" s="60" t="s">
        <v>128</v>
      </c>
      <c r="B30" s="85" t="s">
        <v>288</v>
      </c>
    </row>
    <row r="31" spans="1:4" s="49" customFormat="1" ht="41.4" x14ac:dyDescent="0.25">
      <c r="A31" s="60" t="s">
        <v>189</v>
      </c>
      <c r="B31" s="85" t="s">
        <v>171</v>
      </c>
      <c r="C31" s="51"/>
    </row>
    <row r="32" spans="1:4" s="49" customFormat="1" ht="17.399999999999999" x14ac:dyDescent="0.25">
      <c r="A32" s="59" t="s">
        <v>191</v>
      </c>
      <c r="B32" s="85"/>
      <c r="C32" s="51"/>
    </row>
    <row r="33" spans="1:3" s="49" customFormat="1" ht="17.25" customHeight="1" x14ac:dyDescent="0.25">
      <c r="A33" s="86" t="s">
        <v>175</v>
      </c>
      <c r="B33" s="96" t="s">
        <v>192</v>
      </c>
      <c r="C33" s="51"/>
    </row>
    <row r="34" spans="1:3" s="49" customFormat="1" ht="41.4" x14ac:dyDescent="0.25">
      <c r="A34" s="60" t="s">
        <v>176</v>
      </c>
      <c r="B34" s="85" t="s">
        <v>241</v>
      </c>
      <c r="C34" s="51"/>
    </row>
    <row r="35" spans="1:3" s="49" customFormat="1" ht="163.5" customHeight="1" x14ac:dyDescent="0.25">
      <c r="A35" s="86" t="s">
        <v>177</v>
      </c>
      <c r="B35" s="85" t="s">
        <v>273</v>
      </c>
      <c r="C35" s="51"/>
    </row>
    <row r="36" spans="1:3" s="49" customFormat="1" ht="75.75" customHeight="1" x14ac:dyDescent="0.25">
      <c r="A36" s="86" t="s">
        <v>242</v>
      </c>
      <c r="B36" s="85" t="s">
        <v>270</v>
      </c>
      <c r="C36" s="51"/>
    </row>
    <row r="37" spans="1:3" ht="41.4" x14ac:dyDescent="0.25">
      <c r="A37" s="86" t="s">
        <v>195</v>
      </c>
      <c r="B37" s="85" t="s">
        <v>198</v>
      </c>
    </row>
    <row r="38" spans="1:3" s="49" customFormat="1" ht="17.399999999999999" x14ac:dyDescent="0.25">
      <c r="A38" s="60" t="s">
        <v>165</v>
      </c>
      <c r="B38" s="96" t="s">
        <v>194</v>
      </c>
      <c r="C38" s="51"/>
    </row>
    <row r="39" spans="1:3" s="49" customFormat="1" ht="55.2" x14ac:dyDescent="0.25">
      <c r="A39" s="60" t="s">
        <v>243</v>
      </c>
      <c r="B39" s="93" t="s">
        <v>284</v>
      </c>
      <c r="C39" s="51"/>
    </row>
    <row r="40" spans="1:3" ht="55.2" x14ac:dyDescent="0.25">
      <c r="A40" s="60" t="s">
        <v>200</v>
      </c>
      <c r="B40" s="85" t="s">
        <v>285</v>
      </c>
    </row>
    <row r="41" spans="1:3" ht="55.2" x14ac:dyDescent="0.25">
      <c r="A41" s="60" t="s">
        <v>196</v>
      </c>
      <c r="B41" s="85" t="s">
        <v>268</v>
      </c>
    </row>
    <row r="42" spans="1:3" ht="248.4" x14ac:dyDescent="0.25">
      <c r="A42" s="60" t="s">
        <v>197</v>
      </c>
      <c r="B42" s="85" t="s">
        <v>278</v>
      </c>
    </row>
    <row r="43" spans="1:3" ht="13.8" x14ac:dyDescent="0.25">
      <c r="A43" s="60" t="s">
        <v>201</v>
      </c>
      <c r="B43" s="85" t="s">
        <v>199</v>
      </c>
    </row>
    <row r="44" spans="1:3" ht="27.6" x14ac:dyDescent="0.25">
      <c r="A44" s="60" t="s">
        <v>202</v>
      </c>
      <c r="B44" s="85" t="s">
        <v>244</v>
      </c>
    </row>
    <row r="45" spans="1:3" s="49" customFormat="1" ht="57" customHeight="1" x14ac:dyDescent="0.25">
      <c r="A45" s="60" t="s">
        <v>287</v>
      </c>
      <c r="B45" s="85" t="s">
        <v>286</v>
      </c>
      <c r="C45" s="51"/>
    </row>
    <row r="46" spans="1:3" ht="55.2" x14ac:dyDescent="0.25">
      <c r="B46" s="85" t="s">
        <v>183</v>
      </c>
    </row>
    <row r="47" spans="1:3" s="49" customFormat="1" ht="17.399999999999999" x14ac:dyDescent="0.25">
      <c r="A47" s="63" t="s">
        <v>214</v>
      </c>
      <c r="B47" s="85"/>
      <c r="C47" s="51"/>
    </row>
    <row r="48" spans="1:3" s="49" customFormat="1" ht="27.6" x14ac:dyDescent="0.25">
      <c r="A48" s="63"/>
      <c r="B48" s="121" t="s">
        <v>274</v>
      </c>
      <c r="C48" s="51"/>
    </row>
    <row r="49" spans="1:3" s="49" customFormat="1" ht="17.399999999999999" x14ac:dyDescent="0.25">
      <c r="A49" s="59" t="s">
        <v>279</v>
      </c>
      <c r="B49" s="95"/>
      <c r="C49" s="51"/>
    </row>
    <row r="50" spans="1:3" s="49" customFormat="1" ht="27.6" x14ac:dyDescent="0.25">
      <c r="A50" s="60" t="s">
        <v>245</v>
      </c>
      <c r="B50" s="96" t="s">
        <v>129</v>
      </c>
      <c r="C50" s="51"/>
    </row>
    <row r="51" spans="1:3" s="49" customFormat="1" ht="27.6" hidden="1" x14ac:dyDescent="0.25">
      <c r="A51" s="60" t="s">
        <v>130</v>
      </c>
      <c r="B51" s="85" t="s">
        <v>131</v>
      </c>
      <c r="C51" s="51"/>
    </row>
    <row r="52" spans="1:3" s="49" customFormat="1" ht="41.4" x14ac:dyDescent="0.25">
      <c r="A52" s="60" t="s">
        <v>246</v>
      </c>
      <c r="B52" s="96" t="s">
        <v>132</v>
      </c>
      <c r="C52" s="51"/>
    </row>
    <row r="53" spans="1:3" s="49" customFormat="1" ht="29.7" customHeight="1" x14ac:dyDescent="0.25">
      <c r="A53" s="60" t="s">
        <v>247</v>
      </c>
      <c r="B53" s="85" t="s">
        <v>133</v>
      </c>
      <c r="C53" s="51"/>
    </row>
    <row r="54" spans="1:3" s="49" customFormat="1" ht="28.95" customHeight="1" x14ac:dyDescent="0.25">
      <c r="A54" s="60" t="s">
        <v>248</v>
      </c>
      <c r="B54" s="91" t="s">
        <v>169</v>
      </c>
      <c r="C54" s="51"/>
    </row>
    <row r="55" spans="1:3" s="49" customFormat="1" ht="41.4" x14ac:dyDescent="0.25">
      <c r="A55" s="60" t="s">
        <v>249</v>
      </c>
      <c r="B55" s="85" t="s">
        <v>134</v>
      </c>
      <c r="C55" s="51"/>
    </row>
    <row r="56" spans="1:3" s="49" customFormat="1" ht="115.5" customHeight="1" x14ac:dyDescent="0.25">
      <c r="A56" s="60"/>
      <c r="B56" s="93"/>
      <c r="C56" s="51"/>
    </row>
    <row r="57" spans="1:3" ht="41.4" x14ac:dyDescent="0.3">
      <c r="A57" s="60" t="s">
        <v>250</v>
      </c>
      <c r="B57" s="85" t="s">
        <v>280</v>
      </c>
      <c r="C57" s="64"/>
    </row>
    <row r="58" spans="1:3" s="49" customFormat="1" ht="17.399999999999999" x14ac:dyDescent="0.25">
      <c r="A58" s="60" t="s">
        <v>251</v>
      </c>
      <c r="B58" s="85" t="s">
        <v>79</v>
      </c>
      <c r="C58" s="51"/>
    </row>
    <row r="59" spans="1:3" s="49" customFormat="1" ht="27.6" x14ac:dyDescent="0.25">
      <c r="A59" s="60" t="s">
        <v>252</v>
      </c>
      <c r="B59" s="85" t="s">
        <v>135</v>
      </c>
      <c r="C59" s="51"/>
    </row>
    <row r="60" spans="1:3" s="49" customFormat="1" ht="27.6" x14ac:dyDescent="0.25">
      <c r="A60" s="60" t="s">
        <v>253</v>
      </c>
      <c r="B60" s="85" t="s">
        <v>136</v>
      </c>
      <c r="C60" s="51"/>
    </row>
    <row r="61" spans="1:3" s="49" customFormat="1" ht="27.6" x14ac:dyDescent="0.25">
      <c r="A61" s="60" t="s">
        <v>254</v>
      </c>
      <c r="B61" s="85" t="s">
        <v>289</v>
      </c>
      <c r="C61" s="51"/>
    </row>
    <row r="62" spans="1:3" s="49" customFormat="1" ht="17.399999999999999" x14ac:dyDescent="0.25">
      <c r="A62" s="59" t="s">
        <v>255</v>
      </c>
      <c r="B62" s="59"/>
      <c r="C62" s="51"/>
    </row>
    <row r="63" spans="1:3" s="49" customFormat="1" ht="27.6" x14ac:dyDescent="0.25">
      <c r="A63" s="65" t="s">
        <v>256</v>
      </c>
      <c r="B63" s="96" t="s">
        <v>129</v>
      </c>
      <c r="C63" s="51"/>
    </row>
    <row r="64" spans="1:3" s="49" customFormat="1" ht="41.4" x14ac:dyDescent="0.25">
      <c r="A64" s="65" t="s">
        <v>257</v>
      </c>
      <c r="B64" s="96" t="s">
        <v>132</v>
      </c>
      <c r="C64" s="51"/>
    </row>
    <row r="65" spans="1:4" s="49" customFormat="1" ht="17.399999999999999" x14ac:dyDescent="0.25">
      <c r="A65" s="65" t="s">
        <v>258</v>
      </c>
      <c r="B65" s="85" t="s">
        <v>44</v>
      </c>
      <c r="C65" s="51"/>
    </row>
    <row r="66" spans="1:4" s="49" customFormat="1" ht="27.6" x14ac:dyDescent="0.25">
      <c r="A66" s="65" t="s">
        <v>259</v>
      </c>
      <c r="B66" s="91" t="s">
        <v>169</v>
      </c>
      <c r="C66" s="51"/>
    </row>
    <row r="67" spans="1:4" s="49" customFormat="1" ht="41.4" x14ac:dyDescent="0.25">
      <c r="A67" s="65" t="s">
        <v>260</v>
      </c>
      <c r="B67" s="85" t="s">
        <v>142</v>
      </c>
      <c r="C67" s="51"/>
    </row>
    <row r="68" spans="1:4" s="49" customFormat="1" ht="282" customHeight="1" x14ac:dyDescent="0.25">
      <c r="A68" s="66"/>
      <c r="B68" s="97"/>
      <c r="C68" s="51"/>
    </row>
    <row r="69" spans="1:4" ht="61.5" customHeight="1" x14ac:dyDescent="0.3">
      <c r="A69" s="65" t="s">
        <v>261</v>
      </c>
      <c r="B69" s="85" t="s">
        <v>281</v>
      </c>
      <c r="C69" s="64"/>
    </row>
    <row r="70" spans="1:4" s="49" customFormat="1" ht="27.6" x14ac:dyDescent="0.25">
      <c r="A70" s="65" t="s">
        <v>262</v>
      </c>
      <c r="B70" s="91" t="s">
        <v>80</v>
      </c>
      <c r="C70" s="51"/>
    </row>
    <row r="71" spans="1:4" s="49" customFormat="1" ht="41.4" x14ac:dyDescent="0.25">
      <c r="A71" s="65" t="s">
        <v>263</v>
      </c>
      <c r="B71" s="91" t="s">
        <v>143</v>
      </c>
      <c r="C71" s="51"/>
    </row>
    <row r="72" spans="1:4" s="49" customFormat="1" ht="159" customHeight="1" x14ac:dyDescent="0.25">
      <c r="A72" s="65"/>
      <c r="B72" s="91"/>
      <c r="C72" s="51"/>
    </row>
    <row r="73" spans="1:4" ht="27.6" x14ac:dyDescent="0.3">
      <c r="A73" s="65" t="s">
        <v>264</v>
      </c>
      <c r="B73" s="91" t="s">
        <v>144</v>
      </c>
      <c r="C73" s="64"/>
    </row>
    <row r="74" spans="1:4" s="49" customFormat="1" ht="17.399999999999999" x14ac:dyDescent="0.25">
      <c r="A74" s="59" t="s">
        <v>265</v>
      </c>
      <c r="B74" s="98"/>
      <c r="C74" s="51"/>
    </row>
    <row r="75" spans="1:4" s="49" customFormat="1" ht="27.6" x14ac:dyDescent="0.25">
      <c r="A75" s="73" t="s">
        <v>137</v>
      </c>
      <c r="B75" s="92" t="s">
        <v>272</v>
      </c>
      <c r="C75" s="51"/>
    </row>
    <row r="76" spans="1:4" s="49" customFormat="1" ht="27.6" x14ac:dyDescent="0.25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5">
      <c r="A77" s="73" t="s">
        <v>148</v>
      </c>
      <c r="B77" s="92" t="s">
        <v>150</v>
      </c>
      <c r="C77" s="74"/>
      <c r="D77" s="75"/>
    </row>
    <row r="78" spans="1:4" s="49" customFormat="1" ht="17.399999999999999" x14ac:dyDescent="0.25">
      <c r="A78" s="73" t="s">
        <v>139</v>
      </c>
      <c r="B78" s="99" t="s">
        <v>150</v>
      </c>
      <c r="C78" s="74"/>
      <c r="D78" s="75"/>
    </row>
    <row r="79" spans="1:4" s="49" customFormat="1" ht="55.2" x14ac:dyDescent="0.25">
      <c r="A79" s="73" t="s">
        <v>140</v>
      </c>
      <c r="B79" s="99" t="s">
        <v>215</v>
      </c>
      <c r="C79" s="74"/>
      <c r="D79" s="75"/>
    </row>
    <row r="80" spans="1:4" s="49" customFormat="1" ht="41.4" x14ac:dyDescent="0.25">
      <c r="A80" s="73" t="s">
        <v>141</v>
      </c>
      <c r="B80" s="99" t="s">
        <v>159</v>
      </c>
      <c r="C80" s="74"/>
      <c r="D80" s="75"/>
    </row>
    <row r="81" spans="1:4" s="49" customFormat="1" ht="17.399999999999999" x14ac:dyDescent="0.25">
      <c r="A81" s="59" t="s">
        <v>266</v>
      </c>
      <c r="B81" s="59"/>
      <c r="C81" s="74"/>
      <c r="D81" s="75"/>
    </row>
    <row r="82" spans="1:4" s="49" customFormat="1" ht="96" customHeight="1" x14ac:dyDescent="0.25">
      <c r="A82" s="73" t="s">
        <v>145</v>
      </c>
      <c r="B82" s="92" t="s">
        <v>290</v>
      </c>
      <c r="C82" s="51"/>
    </row>
    <row r="83" spans="1:4" s="49" customFormat="1" ht="41.4" x14ac:dyDescent="0.25">
      <c r="A83" s="73" t="s">
        <v>146</v>
      </c>
      <c r="B83" s="99" t="s">
        <v>172</v>
      </c>
      <c r="C83" s="74"/>
      <c r="D83" s="75"/>
    </row>
    <row r="84" spans="1:4" s="49" customFormat="1" ht="17.399999999999999" x14ac:dyDescent="0.25">
      <c r="A84" s="76"/>
      <c r="B84" s="96" t="s">
        <v>267</v>
      </c>
      <c r="C84" s="74"/>
      <c r="D84" s="75"/>
    </row>
    <row r="85" spans="1:4" s="49" customFormat="1" ht="17.399999999999999" x14ac:dyDescent="0.25">
      <c r="A85" s="77"/>
      <c r="B85" s="92" t="s">
        <v>151</v>
      </c>
      <c r="C85" s="74"/>
      <c r="D85" s="75"/>
    </row>
    <row r="86" spans="1:4" s="49" customFormat="1" ht="17.399999999999999" x14ac:dyDescent="0.25">
      <c r="A86" s="77"/>
      <c r="B86" s="92" t="s">
        <v>152</v>
      </c>
      <c r="C86" s="74"/>
      <c r="D86" s="75"/>
    </row>
    <row r="87" spans="1:4" s="49" customFormat="1" ht="17.399999999999999" x14ac:dyDescent="0.25">
      <c r="A87" s="78"/>
      <c r="B87" s="92" t="s">
        <v>153</v>
      </c>
      <c r="C87" s="74"/>
      <c r="D87" s="75"/>
    </row>
    <row r="88" spans="1:4" s="49" customFormat="1" ht="27.6" x14ac:dyDescent="0.25">
      <c r="A88" s="76"/>
      <c r="B88" s="92" t="s">
        <v>154</v>
      </c>
      <c r="C88" s="74"/>
      <c r="D88" s="75"/>
    </row>
    <row r="89" spans="1:4" s="49" customFormat="1" ht="41.4" x14ac:dyDescent="0.25">
      <c r="A89" s="76"/>
      <c r="B89" s="92" t="s">
        <v>282</v>
      </c>
      <c r="C89" s="74"/>
      <c r="D89" s="75"/>
    </row>
    <row r="90" spans="1:4" s="49" customFormat="1" ht="27.6" x14ac:dyDescent="0.25">
      <c r="A90" s="73" t="s">
        <v>148</v>
      </c>
      <c r="B90" s="92" t="s">
        <v>155</v>
      </c>
      <c r="C90" s="74"/>
      <c r="D90" s="75"/>
    </row>
    <row r="91" spans="1:4" s="49" customFormat="1" ht="27.6" x14ac:dyDescent="0.25">
      <c r="A91" s="73" t="s">
        <v>149</v>
      </c>
      <c r="B91" s="92" t="s">
        <v>156</v>
      </c>
      <c r="C91" s="74"/>
      <c r="D91" s="75"/>
    </row>
    <row r="92" spans="1:4" s="49" customFormat="1" ht="20.399999999999999" x14ac:dyDescent="0.25">
      <c r="A92" s="66"/>
      <c r="B92" s="100" t="s">
        <v>157</v>
      </c>
      <c r="C92" s="74"/>
      <c r="D92" s="75"/>
    </row>
    <row r="93" spans="1:4" s="49" customFormat="1" x14ac:dyDescent="0.25">
      <c r="A93" s="66"/>
      <c r="B93" s="17"/>
    </row>
    <row r="94" spans="1:4" ht="15.6" x14ac:dyDescent="0.25">
      <c r="A94" s="68"/>
    </row>
    <row r="95" spans="1:4" ht="15.6" x14ac:dyDescent="0.25">
      <c r="A95" s="71"/>
      <c r="B95" s="72"/>
    </row>
    <row r="96" spans="1:4" x14ac:dyDescent="0.25">
      <c r="A96" s="66"/>
      <c r="B96" s="69"/>
      <c r="C96" s="72"/>
    </row>
    <row r="97" spans="1:3" x14ac:dyDescent="0.25">
      <c r="A97" s="66"/>
      <c r="B97" s="69"/>
      <c r="C97" s="66"/>
    </row>
    <row r="98" spans="1:3" x14ac:dyDescent="0.25">
      <c r="A98" s="66"/>
      <c r="B98" s="69"/>
      <c r="C98" s="66"/>
    </row>
    <row r="99" spans="1:3" x14ac:dyDescent="0.25">
      <c r="A99" s="66"/>
      <c r="B99" s="69"/>
      <c r="C99" s="66"/>
    </row>
    <row r="100" spans="1:3" x14ac:dyDescent="0.25">
      <c r="A100" s="66"/>
      <c r="B100" s="69"/>
      <c r="C100" s="66"/>
    </row>
    <row r="101" spans="1:3" x14ac:dyDescent="0.25">
      <c r="A101" s="66"/>
      <c r="B101" s="69"/>
      <c r="C101" s="66"/>
    </row>
    <row r="102" spans="1:3" x14ac:dyDescent="0.25">
      <c r="A102" s="66"/>
      <c r="B102" s="69"/>
      <c r="C102" s="66"/>
    </row>
    <row r="103" spans="1:3" x14ac:dyDescent="0.25">
      <c r="A103" s="66"/>
      <c r="B103" s="69"/>
      <c r="C103" s="66"/>
    </row>
    <row r="104" spans="1:3" x14ac:dyDescent="0.25">
      <c r="A104" s="66"/>
      <c r="B104" s="69"/>
      <c r="C104" s="66"/>
    </row>
    <row r="105" spans="1:3" x14ac:dyDescent="0.25">
      <c r="A105" s="66"/>
      <c r="B105" s="69"/>
      <c r="C105" s="66"/>
    </row>
    <row r="106" spans="1:3" x14ac:dyDescent="0.25">
      <c r="A106" s="66"/>
      <c r="B106" s="69"/>
      <c r="C106" s="66"/>
    </row>
    <row r="107" spans="1:3" x14ac:dyDescent="0.25">
      <c r="A107" s="66"/>
      <c r="B107" s="69"/>
      <c r="C107" s="66"/>
    </row>
    <row r="108" spans="1:3" x14ac:dyDescent="0.25">
      <c r="A108" s="66"/>
      <c r="B108" s="69"/>
      <c r="C108" s="66"/>
    </row>
    <row r="109" spans="1:3" x14ac:dyDescent="0.25">
      <c r="A109" s="66"/>
      <c r="B109" s="69"/>
      <c r="C109" s="66"/>
    </row>
    <row r="110" spans="1:3" x14ac:dyDescent="0.25">
      <c r="A110" s="66"/>
      <c r="B110" s="69"/>
      <c r="C110" s="66"/>
    </row>
    <row r="111" spans="1:3" x14ac:dyDescent="0.25">
      <c r="A111" s="66"/>
      <c r="B111" s="69"/>
      <c r="C111" s="66"/>
    </row>
    <row r="112" spans="1:3" x14ac:dyDescent="0.25">
      <c r="A112" s="66"/>
      <c r="B112" s="69"/>
      <c r="C112" s="66"/>
    </row>
    <row r="113" spans="1:3" x14ac:dyDescent="0.25">
      <c r="A113" s="66"/>
      <c r="B113" s="69"/>
      <c r="C113" s="66"/>
    </row>
    <row r="114" spans="1:3" x14ac:dyDescent="0.25">
      <c r="A114" s="66"/>
      <c r="B114" s="69"/>
      <c r="C114" s="66"/>
    </row>
    <row r="115" spans="1:3" x14ac:dyDescent="0.25">
      <c r="A115" s="66"/>
      <c r="B115" s="69"/>
      <c r="C115" s="66"/>
    </row>
    <row r="116" spans="1:3" x14ac:dyDescent="0.25">
      <c r="A116" s="66"/>
      <c r="B116" s="69"/>
      <c r="C116" s="66"/>
    </row>
    <row r="117" spans="1:3" x14ac:dyDescent="0.25">
      <c r="A117" s="66"/>
      <c r="B117" s="69"/>
      <c r="C117" s="66"/>
    </row>
    <row r="118" spans="1:3" x14ac:dyDescent="0.25">
      <c r="A118" s="66"/>
      <c r="B118" s="69"/>
      <c r="C118" s="66"/>
    </row>
    <row r="119" spans="1:3" x14ac:dyDescent="0.25">
      <c r="A119" s="66"/>
      <c r="B119" s="69"/>
      <c r="C119" s="66"/>
    </row>
    <row r="120" spans="1:3" x14ac:dyDescent="0.25">
      <c r="A120" s="66"/>
      <c r="B120" s="69"/>
      <c r="C120" s="66"/>
    </row>
    <row r="121" spans="1:3" x14ac:dyDescent="0.25">
      <c r="A121" s="66"/>
      <c r="B121" s="69"/>
      <c r="C121" s="66"/>
    </row>
    <row r="122" spans="1:3" x14ac:dyDescent="0.25">
      <c r="A122" s="66"/>
      <c r="B122" s="69"/>
      <c r="C122" s="66"/>
    </row>
    <row r="123" spans="1:3" x14ac:dyDescent="0.25">
      <c r="A123" s="66"/>
      <c r="B123" s="69"/>
      <c r="C123" s="66"/>
    </row>
    <row r="124" spans="1:3" x14ac:dyDescent="0.25">
      <c r="A124" s="66"/>
      <c r="B124" s="69"/>
      <c r="C124" s="66"/>
    </row>
    <row r="125" spans="1:3" x14ac:dyDescent="0.25">
      <c r="A125" s="66"/>
      <c r="B125" s="69"/>
      <c r="C125" s="66"/>
    </row>
    <row r="126" spans="1:3" x14ac:dyDescent="0.25">
      <c r="A126" s="66"/>
      <c r="B126" s="69"/>
      <c r="C126" s="66"/>
    </row>
    <row r="127" spans="1:3" x14ac:dyDescent="0.25">
      <c r="A127" s="66"/>
      <c r="B127" s="69"/>
      <c r="C127" s="66"/>
    </row>
    <row r="128" spans="1:3" x14ac:dyDescent="0.25">
      <c r="A128" s="66"/>
      <c r="B128" s="69"/>
      <c r="C128" s="66"/>
    </row>
    <row r="129" spans="1:3" x14ac:dyDescent="0.25">
      <c r="A129" s="66"/>
      <c r="B129" s="69"/>
      <c r="C129" s="66"/>
    </row>
    <row r="130" spans="1:3" x14ac:dyDescent="0.25">
      <c r="A130" s="66"/>
      <c r="B130" s="69"/>
      <c r="C130" s="66"/>
    </row>
    <row r="131" spans="1:3" x14ac:dyDescent="0.25">
      <c r="A131" s="66"/>
      <c r="B131" s="69"/>
      <c r="C131" s="66"/>
    </row>
    <row r="132" spans="1:3" x14ac:dyDescent="0.25">
      <c r="A132" s="66"/>
      <c r="B132" s="69"/>
      <c r="C132" s="66"/>
    </row>
    <row r="133" spans="1:3" x14ac:dyDescent="0.25">
      <c r="A133" s="66"/>
      <c r="B133" s="69"/>
      <c r="C133" s="66"/>
    </row>
    <row r="134" spans="1:3" x14ac:dyDescent="0.25">
      <c r="A134" s="66"/>
      <c r="B134" s="69"/>
      <c r="C134" s="66"/>
    </row>
    <row r="135" spans="1:3" x14ac:dyDescent="0.25">
      <c r="A135" s="66"/>
      <c r="B135" s="69"/>
      <c r="C135" s="66"/>
    </row>
    <row r="136" spans="1:3" x14ac:dyDescent="0.25">
      <c r="A136" s="66"/>
      <c r="B136" s="69"/>
      <c r="C136" s="66"/>
    </row>
    <row r="137" spans="1:3" x14ac:dyDescent="0.25">
      <c r="A137" s="66"/>
      <c r="B137" s="69"/>
      <c r="C137" s="66"/>
    </row>
    <row r="138" spans="1:3" x14ac:dyDescent="0.25">
      <c r="A138" s="66"/>
      <c r="B138" s="69"/>
      <c r="C138" s="66"/>
    </row>
    <row r="139" spans="1:3" x14ac:dyDescent="0.25">
      <c r="A139" s="66"/>
      <c r="B139" s="69"/>
      <c r="C139" s="66"/>
    </row>
    <row r="140" spans="1:3" x14ac:dyDescent="0.25">
      <c r="A140" s="66"/>
      <c r="B140" s="69"/>
      <c r="C140" s="66"/>
    </row>
    <row r="141" spans="1:3" x14ac:dyDescent="0.25">
      <c r="A141" s="66"/>
      <c r="B141" s="69"/>
      <c r="C141" s="66"/>
    </row>
    <row r="142" spans="1:3" x14ac:dyDescent="0.25">
      <c r="A142" s="66"/>
      <c r="B142" s="69"/>
      <c r="C142" s="66"/>
    </row>
    <row r="143" spans="1:3" x14ac:dyDescent="0.25">
      <c r="A143" s="66"/>
      <c r="B143" s="69"/>
      <c r="C143" s="66"/>
    </row>
    <row r="144" spans="1:3" x14ac:dyDescent="0.25">
      <c r="A144" s="66"/>
      <c r="B144" s="69"/>
      <c r="C144" s="66"/>
    </row>
    <row r="145" spans="1:3" x14ac:dyDescent="0.25">
      <c r="A145" s="66"/>
      <c r="B145" s="69"/>
      <c r="C145" s="66"/>
    </row>
    <row r="146" spans="1:3" x14ac:dyDescent="0.25">
      <c r="A146" s="66"/>
      <c r="B146" s="69"/>
      <c r="C146" s="66"/>
    </row>
    <row r="147" spans="1:3" x14ac:dyDescent="0.25">
      <c r="A147" s="66"/>
      <c r="B147" s="69"/>
      <c r="C147" s="66"/>
    </row>
    <row r="148" spans="1:3" x14ac:dyDescent="0.25">
      <c r="A148" s="66"/>
      <c r="B148" s="69"/>
      <c r="C148" s="66"/>
    </row>
    <row r="149" spans="1:3" x14ac:dyDescent="0.25">
      <c r="A149" s="66"/>
      <c r="B149" s="69"/>
      <c r="C149" s="66"/>
    </row>
    <row r="150" spans="1:3" x14ac:dyDescent="0.25">
      <c r="A150" s="66"/>
      <c r="B150" s="69"/>
      <c r="C150" s="66"/>
    </row>
    <row r="151" spans="1:3" x14ac:dyDescent="0.25">
      <c r="A151" s="66"/>
      <c r="B151" s="69"/>
      <c r="C151" s="66"/>
    </row>
    <row r="152" spans="1:3" x14ac:dyDescent="0.25">
      <c r="A152" s="66"/>
      <c r="B152" s="69"/>
      <c r="C152" s="66"/>
    </row>
    <row r="153" spans="1:3" x14ac:dyDescent="0.25">
      <c r="A153" s="66"/>
      <c r="B153" s="69"/>
      <c r="C153" s="66"/>
    </row>
    <row r="154" spans="1:3" x14ac:dyDescent="0.25">
      <c r="A154" s="66"/>
      <c r="B154" s="69"/>
      <c r="C154" s="66"/>
    </row>
    <row r="155" spans="1:3" x14ac:dyDescent="0.25">
      <c r="A155" s="66"/>
      <c r="B155" s="69"/>
      <c r="C155" s="66"/>
    </row>
    <row r="156" spans="1:3" x14ac:dyDescent="0.25">
      <c r="A156" s="66"/>
      <c r="B156" s="69"/>
      <c r="C156" s="66"/>
    </row>
    <row r="157" spans="1:3" x14ac:dyDescent="0.25">
      <c r="A157" s="66"/>
      <c r="B157" s="69"/>
      <c r="C157" s="66"/>
    </row>
    <row r="158" spans="1:3" x14ac:dyDescent="0.25">
      <c r="A158" s="66"/>
      <c r="B158" s="69"/>
      <c r="C158" s="66"/>
    </row>
    <row r="159" spans="1:3" x14ac:dyDescent="0.25">
      <c r="A159" s="66"/>
      <c r="C159" s="66"/>
    </row>
    <row r="160" spans="1:3" x14ac:dyDescent="0.25">
      <c r="A160" s="66"/>
    </row>
    <row r="161" spans="1:1" x14ac:dyDescent="0.25">
      <c r="A161" s="66"/>
    </row>
    <row r="162" spans="1:1" x14ac:dyDescent="0.25">
      <c r="A162" s="66"/>
    </row>
    <row r="163" spans="1:1" x14ac:dyDescent="0.25">
      <c r="A163" s="66"/>
    </row>
    <row r="164" spans="1:1" x14ac:dyDescent="0.25">
      <c r="A164" s="66"/>
    </row>
    <row r="165" spans="1:1" x14ac:dyDescent="0.25">
      <c r="A165" s="66"/>
    </row>
    <row r="166" spans="1:1" x14ac:dyDescent="0.25">
      <c r="A166" s="66"/>
    </row>
    <row r="167" spans="1:1" x14ac:dyDescent="0.25">
      <c r="A167" s="66"/>
    </row>
    <row r="168" spans="1:1" x14ac:dyDescent="0.25">
      <c r="A168" s="66"/>
    </row>
    <row r="169" spans="1:1" x14ac:dyDescent="0.25">
      <c r="A169" s="66"/>
    </row>
    <row r="170" spans="1:1" x14ac:dyDescent="0.25">
      <c r="A170" s="66"/>
    </row>
    <row r="171" spans="1:1" x14ac:dyDescent="0.25">
      <c r="A171" s="66"/>
    </row>
    <row r="172" spans="1:1" x14ac:dyDescent="0.25">
      <c r="A172" s="66"/>
    </row>
    <row r="173" spans="1:1" x14ac:dyDescent="0.25">
      <c r="A173" s="66"/>
    </row>
    <row r="174" spans="1:1" x14ac:dyDescent="0.25">
      <c r="A174" s="66"/>
    </row>
    <row r="175" spans="1:1" x14ac:dyDescent="0.25">
      <c r="A175" s="66"/>
    </row>
    <row r="176" spans="1:1" x14ac:dyDescent="0.25">
      <c r="A176" s="66"/>
    </row>
    <row r="177" spans="1:1" x14ac:dyDescent="0.25">
      <c r="A177" s="66"/>
    </row>
    <row r="178" spans="1:1" x14ac:dyDescent="0.25">
      <c r="A178" s="66"/>
    </row>
    <row r="179" spans="1:1" x14ac:dyDescent="0.25">
      <c r="A179" s="66"/>
    </row>
    <row r="180" spans="1:1" x14ac:dyDescent="0.25">
      <c r="A180" s="66"/>
    </row>
    <row r="181" spans="1:1" x14ac:dyDescent="0.25">
      <c r="A181" s="66"/>
    </row>
    <row r="182" spans="1:1" x14ac:dyDescent="0.25">
      <c r="A182" s="66"/>
    </row>
    <row r="183" spans="1:1" x14ac:dyDescent="0.25">
      <c r="A183" s="66"/>
    </row>
    <row r="184" spans="1:1" x14ac:dyDescent="0.25">
      <c r="A184" s="66"/>
    </row>
    <row r="185" spans="1:1" x14ac:dyDescent="0.25">
      <c r="A185" s="66"/>
    </row>
    <row r="186" spans="1:1" x14ac:dyDescent="0.25">
      <c r="A186" s="66"/>
    </row>
    <row r="187" spans="1:1" x14ac:dyDescent="0.25">
      <c r="A187" s="66"/>
    </row>
    <row r="188" spans="1:1" x14ac:dyDescent="0.25">
      <c r="A188" s="66"/>
    </row>
    <row r="189" spans="1:1" x14ac:dyDescent="0.25">
      <c r="A189" s="66"/>
    </row>
    <row r="190" spans="1:1" x14ac:dyDescent="0.25">
      <c r="A190" s="66"/>
    </row>
    <row r="191" spans="1:1" x14ac:dyDescent="0.25">
      <c r="A191" s="66"/>
    </row>
    <row r="192" spans="1:1" x14ac:dyDescent="0.25">
      <c r="A192" s="66"/>
    </row>
    <row r="193" spans="1:1" x14ac:dyDescent="0.25">
      <c r="A193" s="66"/>
    </row>
    <row r="194" spans="1:1" x14ac:dyDescent="0.25">
      <c r="A194" s="66"/>
    </row>
    <row r="195" spans="1:1" x14ac:dyDescent="0.25">
      <c r="A195" s="66"/>
    </row>
    <row r="196" spans="1:1" x14ac:dyDescent="0.25">
      <c r="A196" s="66"/>
    </row>
    <row r="197" spans="1:1" x14ac:dyDescent="0.25">
      <c r="A197" s="66"/>
    </row>
    <row r="198" spans="1:1" x14ac:dyDescent="0.25">
      <c r="A198" s="66"/>
    </row>
    <row r="199" spans="1:1" x14ac:dyDescent="0.25">
      <c r="A199" s="66"/>
    </row>
    <row r="200" spans="1:1" x14ac:dyDescent="0.25">
      <c r="A200" s="66"/>
    </row>
    <row r="201" spans="1:1" x14ac:dyDescent="0.25">
      <c r="A201" s="66"/>
    </row>
    <row r="202" spans="1:1" x14ac:dyDescent="0.25">
      <c r="A202" s="66"/>
    </row>
    <row r="203" spans="1:1" x14ac:dyDescent="0.25">
      <c r="A203" s="66"/>
    </row>
    <row r="204" spans="1:1" x14ac:dyDescent="0.25">
      <c r="A204" s="66"/>
    </row>
    <row r="205" spans="1:1" x14ac:dyDescent="0.25">
      <c r="A205" s="66"/>
    </row>
    <row r="206" spans="1:1" x14ac:dyDescent="0.25">
      <c r="A206" s="66"/>
    </row>
    <row r="207" spans="1:1" x14ac:dyDescent="0.25">
      <c r="A207" s="66"/>
    </row>
    <row r="208" spans="1:1" x14ac:dyDescent="0.25">
      <c r="A208" s="66"/>
    </row>
    <row r="209" spans="1:1" x14ac:dyDescent="0.25">
      <c r="A209" s="66"/>
    </row>
    <row r="210" spans="1:1" x14ac:dyDescent="0.25">
      <c r="A210" s="66"/>
    </row>
    <row r="211" spans="1:1" x14ac:dyDescent="0.25">
      <c r="A211" s="66"/>
    </row>
    <row r="212" spans="1:1" x14ac:dyDescent="0.25">
      <c r="A212" s="66"/>
    </row>
    <row r="213" spans="1:1" x14ac:dyDescent="0.25">
      <c r="A213" s="66"/>
    </row>
    <row r="214" spans="1:1" x14ac:dyDescent="0.25">
      <c r="A214" s="66"/>
    </row>
    <row r="215" spans="1:1" x14ac:dyDescent="0.25">
      <c r="A215" s="66"/>
    </row>
    <row r="216" spans="1:1" x14ac:dyDescent="0.25">
      <c r="A216" s="66"/>
    </row>
    <row r="217" spans="1:1" x14ac:dyDescent="0.25">
      <c r="A217" s="66"/>
    </row>
    <row r="218" spans="1:1" x14ac:dyDescent="0.25">
      <c r="A218" s="66"/>
    </row>
    <row r="219" spans="1:1" x14ac:dyDescent="0.25">
      <c r="A219" s="66"/>
    </row>
    <row r="220" spans="1:1" x14ac:dyDescent="0.25">
      <c r="A220" s="66"/>
    </row>
    <row r="221" spans="1:1" x14ac:dyDescent="0.25">
      <c r="A221" s="66"/>
    </row>
    <row r="222" spans="1:1" x14ac:dyDescent="0.25">
      <c r="A222" s="66"/>
    </row>
    <row r="223" spans="1:1" x14ac:dyDescent="0.25">
      <c r="A223" s="66"/>
    </row>
    <row r="224" spans="1:1" x14ac:dyDescent="0.25">
      <c r="A224" s="66"/>
    </row>
    <row r="225" spans="1:1" x14ac:dyDescent="0.25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9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H5" sqref="H5"/>
    </sheetView>
  </sheetViews>
  <sheetFormatPr defaultColWidth="0" defaultRowHeight="13.2" x14ac:dyDescent="0.25"/>
  <cols>
    <col min="1" max="1" width="3.6640625" hidden="1" customWidth="1"/>
    <col min="2" max="2" width="2.5546875" customWidth="1"/>
    <col min="3" max="3" width="12.6640625" customWidth="1"/>
    <col min="4" max="4" width="18" customWidth="1"/>
    <col min="5" max="5" width="30.5546875" customWidth="1"/>
    <col min="6" max="6" width="28.44140625" hidden="1" customWidth="1"/>
    <col min="7" max="8" width="18.33203125" customWidth="1"/>
    <col min="9" max="9" width="16.109375" hidden="1" customWidth="1"/>
    <col min="10" max="10" width="18.5546875" hidden="1" customWidth="1"/>
    <col min="11" max="11" width="9.109375" customWidth="1"/>
    <col min="12" max="17" width="9.109375" hidden="1" customWidth="1"/>
    <col min="18" max="25" width="6.44140625" hidden="1" customWidth="1"/>
    <col min="26" max="255" width="9.109375" hidden="1" customWidth="1"/>
    <col min="256" max="16384" width="2" hidden="1"/>
  </cols>
  <sheetData>
    <row r="1" spans="1:25" ht="15.6" x14ac:dyDescent="0.3">
      <c r="A1">
        <f>IF(ISERR(A2),0,IF(A3=1,1,0))</f>
        <v>1</v>
      </c>
      <c r="C1" s="129" t="s">
        <v>160</v>
      </c>
    </row>
    <row r="2" spans="1:25" ht="34.5" customHeight="1" x14ac:dyDescent="0.25">
      <c r="A2">
        <f>SUM(M5:M54)</f>
        <v>0</v>
      </c>
      <c r="C2" s="173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3"/>
      <c r="E2" s="173"/>
      <c r="F2" s="173"/>
      <c r="G2" s="173"/>
      <c r="H2" s="173"/>
      <c r="I2" s="173"/>
      <c r="J2" s="173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5">
      <c r="A3">
        <f>IF(PRODUCT(U5:U54)=0,0,1)*IF(LEN(D5)&gt;0,1,0)</f>
        <v>1</v>
      </c>
      <c r="C3" s="174" t="s">
        <v>187</v>
      </c>
      <c r="D3" s="175"/>
      <c r="E3" s="176" t="s">
        <v>228</v>
      </c>
      <c r="F3" s="178" t="s">
        <v>236</v>
      </c>
      <c r="G3" s="180" t="s">
        <v>269</v>
      </c>
      <c r="H3" s="181"/>
      <c r="I3" s="180" t="s">
        <v>237</v>
      </c>
      <c r="J3" s="181"/>
      <c r="O3">
        <f>LARGE(O5:O54,1)</f>
        <v>1</v>
      </c>
    </row>
    <row r="4" spans="1:25" ht="30" x14ac:dyDescent="0.25">
      <c r="C4" s="126" t="s">
        <v>188</v>
      </c>
      <c r="D4" s="155" t="s">
        <v>239</v>
      </c>
      <c r="E4" s="177"/>
      <c r="F4" s="179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66" x14ac:dyDescent="0.25">
      <c r="A5" t="str">
        <f>IF(D5="нет","!",1)</f>
        <v>!</v>
      </c>
      <c r="C5" s="127">
        <f>служ!$B$9</f>
        <v>6</v>
      </c>
      <c r="D5" s="147" t="s">
        <v>50</v>
      </c>
      <c r="E5" s="153" t="s">
        <v>306</v>
      </c>
      <c r="F5" s="153"/>
      <c r="G5" s="166" t="s">
        <v>438</v>
      </c>
      <c r="H5" s="166" t="s">
        <v>439</v>
      </c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is6.2</v>
      </c>
      <c r="X5" t="e">
        <f>INDEX('Перечень учебников'!$H:$H,MATCH(Классы!F5,'Перечень учебников'!$K:$K,0))</f>
        <v>#N/A</v>
      </c>
    </row>
    <row r="6" spans="1:25" ht="15" x14ac:dyDescent="0.25">
      <c r="C6" s="127">
        <f>служ!$B$9</f>
        <v>6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5">
      <c r="C7" s="127">
        <f>служ!$B$9</f>
        <v>6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5">
      <c r="C8" s="127">
        <f>служ!$B$9</f>
        <v>6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5">
      <c r="C9" s="127">
        <f>служ!$B$9</f>
        <v>6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5">
      <c r="C10" s="127">
        <f>служ!$B$9</f>
        <v>6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5">
      <c r="C11" s="127">
        <f>служ!$B$9</f>
        <v>6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5">
      <c r="C12" s="127">
        <f>служ!$B$9</f>
        <v>6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5">
      <c r="C13" s="127">
        <f>служ!$B$9</f>
        <v>6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5">
      <c r="C14" s="127">
        <f>служ!$B$9</f>
        <v>6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5">
      <c r="C15" s="127">
        <f>служ!$B$9</f>
        <v>6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5">
      <c r="C16" s="127">
        <f>служ!$B$9</f>
        <v>6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5">
      <c r="C17" s="127">
        <f>служ!$B$9</f>
        <v>6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5">
      <c r="C18" s="127">
        <f>служ!$B$9</f>
        <v>6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5">
      <c r="C19" s="127">
        <f>служ!$B$9</f>
        <v>6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5">
      <c r="C20" s="127">
        <f>служ!$B$9</f>
        <v>6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5">
      <c r="C21" s="127">
        <f>служ!$B$9</f>
        <v>6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5">
      <c r="C22" s="127">
        <f>служ!$B$9</f>
        <v>6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5">
      <c r="C23" s="127">
        <f>служ!$B$9</f>
        <v>6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5">
      <c r="C24" s="127">
        <f>служ!$B$9</f>
        <v>6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5">
      <c r="C25" s="127">
        <f>служ!$B$9</f>
        <v>6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5">
      <c r="C26" s="127">
        <f>служ!$B$9</f>
        <v>6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5">
      <c r="C27" s="127">
        <f>служ!$B$9</f>
        <v>6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5">
      <c r="C28" s="127">
        <f>служ!$B$9</f>
        <v>6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5">
      <c r="C29" s="127">
        <f>служ!$B$9</f>
        <v>6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5">
      <c r="C30" s="127">
        <f>служ!$B$9</f>
        <v>6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5">
      <c r="C31" s="127">
        <f>служ!$B$9</f>
        <v>6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5">
      <c r="C32" s="127">
        <f>служ!$B$9</f>
        <v>6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5">
      <c r="C33" s="127">
        <f>служ!$B$9</f>
        <v>6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5">
      <c r="C34" s="127">
        <f>служ!$B$9</f>
        <v>6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5">
      <c r="C35" s="127">
        <f>служ!$B$9</f>
        <v>6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5">
      <c r="C36" s="127">
        <f>служ!$B$9</f>
        <v>6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5">
      <c r="C37" s="127">
        <f>служ!$B$9</f>
        <v>6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5">
      <c r="C38" s="127">
        <f>служ!$B$9</f>
        <v>6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5">
      <c r="C39" s="127">
        <f>служ!$B$9</f>
        <v>6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5">
      <c r="C40" s="127">
        <f>служ!$B$9</f>
        <v>6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5">
      <c r="C41" s="127">
        <f>служ!$B$9</f>
        <v>6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5">
      <c r="C42" s="127">
        <f>служ!$B$9</f>
        <v>6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5">
      <c r="C43" s="127">
        <f>служ!$B$9</f>
        <v>6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5">
      <c r="C44" s="127">
        <f>служ!$B$9</f>
        <v>6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5">
      <c r="C45" s="127">
        <f>служ!$B$9</f>
        <v>6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5">
      <c r="C46" s="127">
        <f>служ!$B$9</f>
        <v>6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5">
      <c r="C47" s="127">
        <f>служ!$B$9</f>
        <v>6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5">
      <c r="C48" s="127">
        <f>служ!$B$9</f>
        <v>6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5">
      <c r="C49" s="127">
        <f>служ!$B$9</f>
        <v>6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5">
      <c r="C50" s="127">
        <f>служ!$B$9</f>
        <v>6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5">
      <c r="C51" s="127">
        <f>служ!$B$9</f>
        <v>6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5">
      <c r="C52" s="127">
        <f>служ!$B$9</f>
        <v>6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5">
      <c r="C53" s="127">
        <f>служ!$B$9</f>
        <v>6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5">
      <c r="C54" s="127">
        <f>служ!$B$9</f>
        <v>6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8" priority="8">
      <formula>$L5=0</formula>
    </cfRule>
    <cfRule type="expression" dxfId="27" priority="47">
      <formula>$V5=0</formula>
    </cfRule>
    <cfRule type="expression" dxfId="26" priority="48">
      <formula>AND(#REF!=1,$L5=0)</formula>
    </cfRule>
  </conditionalFormatting>
  <conditionalFormatting sqref="C2">
    <cfRule type="expression" dxfId="25" priority="9">
      <formula>ISERR($A$2)</formula>
    </cfRule>
    <cfRule type="expression" dxfId="24" priority="10">
      <formula>$A$1=1</formula>
    </cfRule>
  </conditionalFormatting>
  <conditionalFormatting sqref="E5:E54">
    <cfRule type="expression" dxfId="23" priority="7">
      <formula>AND($L5=1,$E5="")</formula>
    </cfRule>
  </conditionalFormatting>
  <conditionalFormatting sqref="F5:F54">
    <cfRule type="expression" dxfId="22" priority="6">
      <formula>AND($L5=1,$F5="")</formula>
    </cfRule>
  </conditionalFormatting>
  <conditionalFormatting sqref="G6:H54">
    <cfRule type="expression" dxfId="21" priority="5">
      <formula>AND($S6=1,ISBLANK(G6))</formula>
    </cfRule>
  </conditionalFormatting>
  <conditionalFormatting sqref="I5:J54">
    <cfRule type="expression" dxfId="20" priority="4">
      <formula>AND($T5=1,ISBLANK(I5))</formula>
    </cfRule>
  </conditionalFormatting>
  <conditionalFormatting sqref="D6:D54">
    <cfRule type="expression" dxfId="19" priority="11">
      <formula>AND($L5=1,$L6=0)</formula>
    </cfRule>
  </conditionalFormatting>
  <conditionalFormatting sqref="D5:D54">
    <cfRule type="expression" dxfId="18" priority="3">
      <formula>$V5=0</formula>
    </cfRule>
  </conditionalFormatting>
  <conditionalFormatting sqref="G5">
    <cfRule type="expression" dxfId="17" priority="2">
      <formula>AND($L5=1,$E5="")</formula>
    </cfRule>
  </conditionalFormatting>
  <conditionalFormatting sqref="H5">
    <cfRule type="expression" dxfId="16" priority="1">
      <formula>AND($L5=1,$E5="")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zoomScaleNormal="10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1" sqref="CS11"/>
    </sheetView>
  </sheetViews>
  <sheetFormatPr defaultColWidth="0.88671875" defaultRowHeight="15" zeroHeight="1" x14ac:dyDescent="0.25"/>
  <cols>
    <col min="1" max="1" width="4.44140625" style="39" hidden="1" customWidth="1"/>
    <col min="2" max="2" width="5.44140625" style="39" customWidth="1"/>
    <col min="3" max="3" width="7.5546875" style="39" customWidth="1"/>
    <col min="4" max="4" width="11.44140625" style="39" customWidth="1"/>
    <col min="5" max="5" width="20.88671875" style="39" hidden="1" customWidth="1"/>
    <col min="6" max="6" width="11.44140625" style="39" hidden="1" customWidth="1"/>
    <col min="7" max="18" width="8" style="39" customWidth="1"/>
    <col min="19" max="30" width="8" style="39" hidden="1" customWidth="1"/>
    <col min="31" max="33" width="8.109375" style="39" hidden="1" customWidth="1"/>
    <col min="34" max="46" width="6.109375" style="39" hidden="1" customWidth="1"/>
    <col min="47" max="47" width="8.6640625" style="108" hidden="1" customWidth="1"/>
    <col min="48" max="49" width="9.44140625" style="109" hidden="1" customWidth="1"/>
    <col min="50" max="51" width="4.88671875" style="107" hidden="1" customWidth="1"/>
    <col min="52" max="52" width="14.44140625" style="107" hidden="1" customWidth="1"/>
    <col min="53" max="62" width="4.33203125" style="107" hidden="1" customWidth="1"/>
    <col min="63" max="63" width="4.88671875" style="107" hidden="1" customWidth="1"/>
    <col min="64" max="72" width="4.33203125" style="107" hidden="1" customWidth="1"/>
    <col min="73" max="93" width="3" style="39" hidden="1" customWidth="1"/>
    <col min="94" max="95" width="3.33203125" style="39" hidden="1" customWidth="1"/>
    <col min="96" max="96" width="17.6640625" style="39" customWidth="1"/>
    <col min="97" max="97" width="3.6640625" style="39" customWidth="1"/>
    <col min="98" max="98" width="24.6640625" style="39" customWidth="1"/>
    <col min="99" max="99" width="6.6640625" style="39" customWidth="1"/>
    <col min="100" max="100" width="3.5546875" style="39" hidden="1" customWidth="1"/>
    <col min="101" max="103" width="3.6640625" style="39" hidden="1" customWidth="1"/>
    <col min="104" max="104" width="0.109375" style="39" customWidth="1"/>
    <col min="105" max="254" width="3.6640625" style="39" hidden="1" customWidth="1"/>
    <col min="255" max="255" width="0" style="39" hidden="1" customWidth="1"/>
    <col min="256" max="16384" width="0.88671875" style="39"/>
  </cols>
  <sheetData>
    <row r="1" spans="1:104" s="18" customFormat="1" ht="15.75" customHeight="1" x14ac:dyDescent="0.3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6" x14ac:dyDescent="0.25">
      <c r="A2" s="18">
        <f>SUM(D7:AT7,CR7:CT7)</f>
        <v>168</v>
      </c>
      <c r="C2" s="185" t="str">
        <f>служ!B10&amp;" "&amp;служ!B11</f>
        <v>Проверочная работа по истории 6 класс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6"/>
      <c r="BG2" s="186"/>
      <c r="BH2" s="186"/>
      <c r="BI2" s="186"/>
      <c r="BJ2" s="186"/>
      <c r="BK2" s="186"/>
      <c r="BL2" s="186"/>
      <c r="BM2" s="186"/>
      <c r="BN2" s="186"/>
      <c r="BO2" s="186"/>
      <c r="BP2" s="186"/>
      <c r="BQ2" s="186"/>
      <c r="BR2" s="186"/>
      <c r="BS2" s="186"/>
      <c r="BT2" s="186"/>
      <c r="BU2" s="186"/>
      <c r="BV2" s="186"/>
      <c r="BW2" s="186"/>
      <c r="BX2" s="186"/>
      <c r="BY2" s="186"/>
      <c r="BZ2" s="186"/>
      <c r="CA2" s="186"/>
      <c r="CB2" s="186"/>
      <c r="CC2" s="186"/>
      <c r="CD2" s="186"/>
      <c r="CE2" s="186"/>
      <c r="CF2" s="186"/>
      <c r="CG2" s="186"/>
      <c r="CH2" s="186"/>
      <c r="CI2" s="186"/>
      <c r="CJ2" s="186"/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</row>
    <row r="3" spans="1:104" s="2" customFormat="1" ht="21" customHeight="1" x14ac:dyDescent="0.25">
      <c r="A3" s="18">
        <f>IF(AND(OR(LEN(D3)=9,),OR(MID(D3,1,3)="sch",MID(D3,1,3)="spo",MID(D3,1,3)="ksh",MID(D3,1,3)="khs"),IF(ISERR(AU3),0,AU3)),1,0)</f>
        <v>1</v>
      </c>
      <c r="C3" s="14" t="s">
        <v>167</v>
      </c>
      <c r="D3" s="183" t="s">
        <v>440</v>
      </c>
      <c r="E3" s="184"/>
      <c r="F3" s="184"/>
      <c r="G3" s="184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3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5"/>
    <row r="6" spans="1:104" s="18" customFormat="1" ht="27" hidden="1" customHeight="1" x14ac:dyDescent="0.3">
      <c r="A6" s="18">
        <f>IF(B6=служ!I3,0,1)</f>
        <v>1</v>
      </c>
      <c r="B6" s="182" t="s">
        <v>95</v>
      </c>
      <c r="C6" s="182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3">
      <c r="B7" s="11"/>
      <c r="D7" s="18">
        <f>SUM(D512:D1011)</f>
        <v>22</v>
      </c>
      <c r="F7" s="18">
        <f t="shared" ref="F7:AT7" si="0">SUM(F512:F1011)</f>
        <v>0</v>
      </c>
      <c r="G7" s="18">
        <f t="shared" si="0"/>
        <v>10</v>
      </c>
      <c r="H7" s="18">
        <f t="shared" si="0"/>
        <v>11</v>
      </c>
      <c r="I7" s="18">
        <f t="shared" si="0"/>
        <v>11</v>
      </c>
      <c r="J7" s="18">
        <f t="shared" si="0"/>
        <v>14</v>
      </c>
      <c r="K7" s="18">
        <f t="shared" si="0"/>
        <v>6</v>
      </c>
      <c r="L7" s="18">
        <f t="shared" si="0"/>
        <v>8</v>
      </c>
      <c r="M7" s="18">
        <f t="shared" si="0"/>
        <v>3</v>
      </c>
      <c r="N7" s="18">
        <f t="shared" si="0"/>
        <v>4</v>
      </c>
      <c r="O7" s="18">
        <f t="shared" si="0"/>
        <v>5</v>
      </c>
      <c r="P7" s="18">
        <f t="shared" si="0"/>
        <v>9</v>
      </c>
      <c r="Q7" s="18">
        <f t="shared" si="0"/>
        <v>7</v>
      </c>
      <c r="R7" s="18">
        <f t="shared" si="0"/>
        <v>9</v>
      </c>
      <c r="S7" s="18">
        <f t="shared" si="0"/>
        <v>0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49</v>
      </c>
    </row>
    <row r="8" spans="1:104" s="18" customFormat="1" ht="21" customHeight="1" x14ac:dyDescent="0.3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2</v>
      </c>
      <c r="BC8" s="19">
        <f>служ!D34</f>
        <v>1</v>
      </c>
      <c r="BD8" s="19">
        <f>служ!E34</f>
        <v>3</v>
      </c>
      <c r="BE8" s="19">
        <f>служ!F34</f>
        <v>3</v>
      </c>
      <c r="BF8" s="19">
        <f>служ!G34</f>
        <v>1</v>
      </c>
      <c r="BG8" s="19">
        <f>служ!H34</f>
        <v>1</v>
      </c>
      <c r="BH8" s="19">
        <f>служ!I34</f>
        <v>2</v>
      </c>
      <c r="BI8" s="19">
        <f>служ!J34</f>
        <v>2</v>
      </c>
      <c r="BJ8" s="19">
        <f>служ!K34</f>
        <v>1</v>
      </c>
      <c r="BK8" s="19">
        <f>служ!L34</f>
        <v>1</v>
      </c>
      <c r="BL8" s="19">
        <f>служ!C38</f>
        <v>1</v>
      </c>
      <c r="BM8" s="19">
        <f>служ!D38</f>
        <v>2</v>
      </c>
      <c r="BN8" s="19">
        <f>служ!E38</f>
        <v>0</v>
      </c>
      <c r="BO8" s="19">
        <f>служ!F38</f>
        <v>0</v>
      </c>
      <c r="BP8" s="19">
        <f>служ!G38</f>
        <v>0</v>
      </c>
      <c r="BQ8" s="19">
        <f>служ!H38</f>
        <v>0</v>
      </c>
      <c r="BR8" s="19">
        <f>служ!I38</f>
        <v>0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5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2б</v>
      </c>
      <c r="H9" s="29" t="str">
        <f>служ!D32&amp;"
"&amp;служ!D34&amp;"б"</f>
        <v>2
1б</v>
      </c>
      <c r="I9" s="29" t="str">
        <f>служ!E32&amp;"
"&amp;служ!E34&amp;"б"</f>
        <v>3
3б</v>
      </c>
      <c r="J9" s="29" t="str">
        <f>служ!F32&amp;"
"&amp;служ!F34&amp;"б"</f>
        <v>4
3б</v>
      </c>
      <c r="K9" s="29" t="str">
        <f>служ!G32&amp;"
"&amp;служ!G34&amp;"б"</f>
        <v>5
1б</v>
      </c>
      <c r="L9" s="29" t="str">
        <f>служ!H32&amp;"
"&amp;служ!H34&amp;"б"</f>
        <v>6(1)
1б</v>
      </c>
      <c r="M9" s="29" t="str">
        <f>служ!I32&amp;"
"&amp;служ!I34&amp;"б"</f>
        <v>6(2)
2б</v>
      </c>
      <c r="N9" s="29" t="str">
        <f>служ!J32&amp;"
"&amp;служ!J34&amp;"б"</f>
        <v>7
2б</v>
      </c>
      <c r="O9" s="29" t="str">
        <f>служ!K32&amp;"
"&amp;служ!K34&amp;"б"</f>
        <v>8
1б</v>
      </c>
      <c r="P9" s="29" t="str">
        <f>служ!L32&amp;"
"&amp;служ!L34&amp;"б"</f>
        <v>9
1б</v>
      </c>
      <c r="Q9" s="29" t="str">
        <f>служ!C36&amp;"
"&amp;служ!C38&amp;"б"</f>
        <v>10(1)
1б</v>
      </c>
      <c r="R9" s="29" t="str">
        <f>служ!D36&amp;"
"&amp;служ!D38&amp;"б"</f>
        <v>10(2)
2б</v>
      </c>
      <c r="S9" s="29" t="str">
        <f>служ!E36&amp;"
"&amp;служ!E38&amp;"б"</f>
        <v>нет
0б</v>
      </c>
      <c r="T9" s="29" t="str">
        <f>служ!F36&amp;"
"&amp;служ!F38&amp;"б"</f>
        <v>нет
0б</v>
      </c>
      <c r="U9" s="29" t="str">
        <f>служ!G36&amp;"
"&amp;служ!G38&amp;"б"</f>
        <v>нет
0б</v>
      </c>
      <c r="V9" s="29" t="str">
        <f>служ!H36&amp;"
"&amp;служ!H38&amp;"б"</f>
        <v>нет
0б</v>
      </c>
      <c r="W9" s="29" t="str">
        <f>служ!I36&amp;"
"&amp;служ!I38&amp;"б"</f>
        <v>нет
0б</v>
      </c>
      <c r="X9" s="29" t="str">
        <f>служ!J36&amp;"
"&amp;служ!J38&amp;"б"</f>
        <v>нет
0б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13</v>
      </c>
      <c r="AX9" s="25">
        <f t="shared" si="1"/>
        <v>0</v>
      </c>
      <c r="AY9" s="25">
        <f t="shared" si="1"/>
        <v>13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6:6(1)</v>
      </c>
      <c r="BH9" s="22" t="str">
        <f>служ!I33&amp;":"&amp;служ!I32</f>
        <v>7:6(2)</v>
      </c>
      <c r="BI9" s="22" t="str">
        <f>служ!J33&amp;":"&amp;служ!J32</f>
        <v>8:7</v>
      </c>
      <c r="BJ9" s="22" t="str">
        <f>служ!K33&amp;":"&amp;служ!K32</f>
        <v>9:8</v>
      </c>
      <c r="BK9" s="22" t="str">
        <f>служ!L33&amp;":"&amp;служ!L32</f>
        <v>10:9</v>
      </c>
      <c r="BL9" s="22" t="str">
        <f>служ!C37&amp;":"&amp;служ!C36</f>
        <v>11:10(1)</v>
      </c>
      <c r="BM9" s="22" t="str">
        <f>служ!D37&amp;":"&amp;служ!D36</f>
        <v>12:10(2)</v>
      </c>
      <c r="BN9" s="22" t="str">
        <f>служ!E37&amp;":"&amp;служ!E36</f>
        <v>13:нет</v>
      </c>
      <c r="BO9" s="22" t="str">
        <f>служ!F37&amp;":"&amp;служ!F36</f>
        <v>14:нет</v>
      </c>
      <c r="BP9" s="22" t="str">
        <f>служ!G37&amp;":"&amp;служ!G36</f>
        <v>16:нет</v>
      </c>
      <c r="BQ9" s="22" t="str">
        <f>служ!H37&amp;":"&amp;служ!H36</f>
        <v>16:нет</v>
      </c>
      <c r="BR9" s="22" t="str">
        <f>служ!I37&amp;":"&amp;служ!I36</f>
        <v>17:нет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13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5">
      <c r="B10" s="103">
        <v>1</v>
      </c>
      <c r="C10" s="23">
        <v>60001</v>
      </c>
      <c r="D10" s="104">
        <v>2</v>
      </c>
      <c r="E10" s="142"/>
      <c r="F10" s="143"/>
      <c r="G10" s="135">
        <v>1</v>
      </c>
      <c r="H10" s="135">
        <v>1</v>
      </c>
      <c r="I10" s="135">
        <v>1</v>
      </c>
      <c r="J10" s="135">
        <v>1</v>
      </c>
      <c r="K10" s="135">
        <v>0</v>
      </c>
      <c r="L10" s="135">
        <v>1</v>
      </c>
      <c r="M10" s="135">
        <v>0</v>
      </c>
      <c r="N10" s="135">
        <v>0</v>
      </c>
      <c r="O10" s="135">
        <v>0</v>
      </c>
      <c r="P10" s="135">
        <v>1</v>
      </c>
      <c r="Q10" s="135">
        <v>1</v>
      </c>
      <c r="R10" s="135">
        <v>1</v>
      </c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182</v>
      </c>
      <c r="CT10" s="135">
        <v>4</v>
      </c>
      <c r="CU10" s="141">
        <f>IF(AND(AX10=1,AY10=1),SUM(G10:AT10),IF(AY10=1,SUM(G10:AT10),IF(AX10=1,SUM(Y10:AC10),"")))</f>
        <v>8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5">
      <c r="B11" s="103">
        <v>2</v>
      </c>
      <c r="C11" s="23">
        <v>60002</v>
      </c>
      <c r="D11" s="104">
        <v>1</v>
      </c>
      <c r="E11" s="142"/>
      <c r="F11" s="143"/>
      <c r="G11" s="135">
        <v>0</v>
      </c>
      <c r="H11" s="135">
        <v>0</v>
      </c>
      <c r="I11" s="135">
        <v>0</v>
      </c>
      <c r="J11" s="135">
        <v>0</v>
      </c>
      <c r="K11" s="135">
        <v>0</v>
      </c>
      <c r="L11" s="135">
        <v>1</v>
      </c>
      <c r="M11" s="135">
        <v>0</v>
      </c>
      <c r="N11" s="135">
        <v>0</v>
      </c>
      <c r="O11" s="135">
        <v>0</v>
      </c>
      <c r="P11" s="135">
        <v>0</v>
      </c>
      <c r="Q11" s="135">
        <v>0</v>
      </c>
      <c r="R11" s="135">
        <v>0</v>
      </c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182</v>
      </c>
      <c r="CT11" s="135">
        <v>2</v>
      </c>
      <c r="CU11" s="141">
        <f t="shared" ref="CU11:CU74" si="12">IF(AND(AX11=1,AY11=1),SUM(G11:AT11),IF(AY11=1,SUM(G11:AT11),IF(AX11=1,SUM(Y11:AC11),"")))</f>
        <v>1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5">
      <c r="B12" s="103">
        <v>3</v>
      </c>
      <c r="C12" s="23">
        <v>60003</v>
      </c>
      <c r="D12" s="104">
        <v>2</v>
      </c>
      <c r="E12" s="142"/>
      <c r="F12" s="143"/>
      <c r="G12" s="135">
        <v>1</v>
      </c>
      <c r="H12" s="135">
        <v>1</v>
      </c>
      <c r="I12" s="135">
        <v>1</v>
      </c>
      <c r="J12" s="135">
        <v>2</v>
      </c>
      <c r="K12" s="135">
        <v>1</v>
      </c>
      <c r="L12" s="135">
        <v>1</v>
      </c>
      <c r="M12" s="135">
        <v>1</v>
      </c>
      <c r="N12" s="135">
        <v>1</v>
      </c>
      <c r="O12" s="135">
        <v>1</v>
      </c>
      <c r="P12" s="135">
        <v>1</v>
      </c>
      <c r="Q12" s="135">
        <v>0</v>
      </c>
      <c r="R12" s="135">
        <v>1</v>
      </c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1</v>
      </c>
      <c r="AX12" s="138">
        <f>IF(OR(F12="",F12=служ!$AF$3),0,1)</f>
        <v>0</v>
      </c>
      <c r="AY12" s="138">
        <f>IF(OR(D12="",D12=служ!$AF$3),0,1)</f>
        <v>1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1</v>
      </c>
      <c r="CQ12" s="2">
        <v>1</v>
      </c>
      <c r="CR12" s="135" t="s">
        <v>50</v>
      </c>
      <c r="CS12" s="135" t="s">
        <v>182</v>
      </c>
      <c r="CT12" s="135">
        <v>5</v>
      </c>
      <c r="CU12" s="141">
        <f t="shared" si="12"/>
        <v>12</v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5">
      <c r="B13" s="103">
        <v>4</v>
      </c>
      <c r="C13" s="23">
        <v>60004</v>
      </c>
      <c r="D13" s="104">
        <v>2</v>
      </c>
      <c r="E13" s="142"/>
      <c r="F13" s="143"/>
      <c r="G13" s="135">
        <v>0</v>
      </c>
      <c r="H13" s="135">
        <v>1</v>
      </c>
      <c r="I13" s="135">
        <v>0</v>
      </c>
      <c r="J13" s="135">
        <v>0</v>
      </c>
      <c r="K13" s="135">
        <v>1</v>
      </c>
      <c r="L13" s="135">
        <v>0</v>
      </c>
      <c r="M13" s="135">
        <v>0</v>
      </c>
      <c r="N13" s="135">
        <v>0</v>
      </c>
      <c r="O13" s="135">
        <v>1</v>
      </c>
      <c r="P13" s="135">
        <v>1</v>
      </c>
      <c r="Q13" s="135">
        <v>0</v>
      </c>
      <c r="R13" s="135">
        <v>0</v>
      </c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1</v>
      </c>
      <c r="AX13" s="138">
        <f>IF(OR(F13="",F13=служ!$AF$3),0,1)</f>
        <v>0</v>
      </c>
      <c r="AY13" s="138">
        <f>IF(OR(D13="",D13=служ!$AF$3),0,1)</f>
        <v>1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1</v>
      </c>
      <c r="CQ13" s="2">
        <v>1</v>
      </c>
      <c r="CR13" s="135" t="s">
        <v>50</v>
      </c>
      <c r="CS13" s="135" t="s">
        <v>181</v>
      </c>
      <c r="CT13" s="135">
        <v>3</v>
      </c>
      <c r="CU13" s="141">
        <f t="shared" si="12"/>
        <v>4</v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5">
      <c r="B14" s="103">
        <v>5</v>
      </c>
      <c r="C14" s="23">
        <v>60005</v>
      </c>
      <c r="D14" s="104">
        <v>2</v>
      </c>
      <c r="E14" s="142"/>
      <c r="F14" s="143"/>
      <c r="G14" s="135">
        <v>1</v>
      </c>
      <c r="H14" s="135">
        <v>1</v>
      </c>
      <c r="I14" s="135">
        <v>2</v>
      </c>
      <c r="J14" s="135">
        <v>0</v>
      </c>
      <c r="K14" s="135">
        <v>1</v>
      </c>
      <c r="L14" s="135">
        <v>1</v>
      </c>
      <c r="M14" s="135">
        <v>0</v>
      </c>
      <c r="N14" s="135">
        <v>0</v>
      </c>
      <c r="O14" s="135">
        <v>0</v>
      </c>
      <c r="P14" s="135">
        <v>1</v>
      </c>
      <c r="Q14" s="135">
        <v>1</v>
      </c>
      <c r="R14" s="135">
        <v>1</v>
      </c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1</v>
      </c>
      <c r="AX14" s="138">
        <f>IF(OR(F14="",F14=служ!$AF$3),0,1)</f>
        <v>0</v>
      </c>
      <c r="AY14" s="138">
        <f>IF(OR(D14="",D14=служ!$AF$3),0,1)</f>
        <v>1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1</v>
      </c>
      <c r="CQ14" s="2">
        <v>1</v>
      </c>
      <c r="CR14" s="135" t="s">
        <v>50</v>
      </c>
      <c r="CS14" s="135" t="s">
        <v>182</v>
      </c>
      <c r="CT14" s="135">
        <v>4</v>
      </c>
      <c r="CU14" s="141">
        <f t="shared" si="12"/>
        <v>9</v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5">
      <c r="B15" s="103">
        <v>6</v>
      </c>
      <c r="C15" s="23">
        <v>60006</v>
      </c>
      <c r="D15" s="104">
        <v>1</v>
      </c>
      <c r="E15" s="142"/>
      <c r="F15" s="143"/>
      <c r="G15" s="135">
        <v>1</v>
      </c>
      <c r="H15" s="135">
        <v>1</v>
      </c>
      <c r="I15" s="135">
        <v>1</v>
      </c>
      <c r="J15" s="135">
        <v>2</v>
      </c>
      <c r="K15" s="135">
        <v>1</v>
      </c>
      <c r="L15" s="135">
        <v>0</v>
      </c>
      <c r="M15" s="135">
        <v>1</v>
      </c>
      <c r="N15" s="135">
        <v>0</v>
      </c>
      <c r="O15" s="135">
        <v>1</v>
      </c>
      <c r="P15" s="135">
        <v>1</v>
      </c>
      <c r="Q15" s="135">
        <v>1</v>
      </c>
      <c r="R15" s="135">
        <v>1</v>
      </c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1</v>
      </c>
      <c r="AX15" s="138">
        <f>IF(OR(F15="",F15=служ!$AF$3),0,1)</f>
        <v>0</v>
      </c>
      <c r="AY15" s="138">
        <f>IF(OR(D15="",D15=служ!$AF$3),0,1)</f>
        <v>1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1</v>
      </c>
      <c r="CQ15" s="2">
        <v>1</v>
      </c>
      <c r="CR15" s="135" t="s">
        <v>50</v>
      </c>
      <c r="CS15" s="135" t="s">
        <v>181</v>
      </c>
      <c r="CT15" s="135">
        <v>5</v>
      </c>
      <c r="CU15" s="141">
        <f t="shared" si="12"/>
        <v>11</v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5">
      <c r="B16" s="103">
        <v>7</v>
      </c>
      <c r="C16" s="23">
        <v>60007</v>
      </c>
      <c r="D16" s="104">
        <v>2</v>
      </c>
      <c r="E16" s="142"/>
      <c r="F16" s="143"/>
      <c r="G16" s="135">
        <v>1</v>
      </c>
      <c r="H16" s="135">
        <v>1</v>
      </c>
      <c r="I16" s="135">
        <v>1</v>
      </c>
      <c r="J16" s="135">
        <v>2</v>
      </c>
      <c r="K16" s="135">
        <v>0</v>
      </c>
      <c r="L16" s="135">
        <v>1</v>
      </c>
      <c r="M16" s="135">
        <v>0</v>
      </c>
      <c r="N16" s="135">
        <v>0</v>
      </c>
      <c r="O16" s="135">
        <v>0</v>
      </c>
      <c r="P16" s="135">
        <v>1</v>
      </c>
      <c r="Q16" s="135">
        <v>1</v>
      </c>
      <c r="R16" s="135">
        <v>1</v>
      </c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1</v>
      </c>
      <c r="AX16" s="138">
        <f>IF(OR(F16="",F16=служ!$AF$3),0,1)</f>
        <v>0</v>
      </c>
      <c r="AY16" s="138">
        <f>IF(OR(D16="",D16=служ!$AF$3),0,1)</f>
        <v>1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1</v>
      </c>
      <c r="CQ16" s="2">
        <v>1</v>
      </c>
      <c r="CR16" s="135" t="s">
        <v>50</v>
      </c>
      <c r="CS16" s="135" t="s">
        <v>182</v>
      </c>
      <c r="CT16" s="135">
        <v>5</v>
      </c>
      <c r="CU16" s="141">
        <f t="shared" si="12"/>
        <v>9</v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5">
      <c r="B17" s="103">
        <v>8</v>
      </c>
      <c r="C17" s="23">
        <v>60008</v>
      </c>
      <c r="D17" s="104">
        <v>2</v>
      </c>
      <c r="E17" s="142"/>
      <c r="F17" s="143"/>
      <c r="G17" s="135">
        <v>1</v>
      </c>
      <c r="H17" s="135">
        <v>0</v>
      </c>
      <c r="I17" s="135">
        <v>0</v>
      </c>
      <c r="J17" s="135">
        <v>3</v>
      </c>
      <c r="K17" s="135">
        <v>0</v>
      </c>
      <c r="L17" s="135">
        <v>1</v>
      </c>
      <c r="M17" s="135">
        <v>0</v>
      </c>
      <c r="N17" s="135">
        <v>1</v>
      </c>
      <c r="O17" s="135">
        <v>0</v>
      </c>
      <c r="P17" s="135">
        <v>1</v>
      </c>
      <c r="Q17" s="135">
        <v>1</v>
      </c>
      <c r="R17" s="135">
        <v>1</v>
      </c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1</v>
      </c>
      <c r="AX17" s="138">
        <f>IF(OR(F17="",F17=служ!$AF$3),0,1)</f>
        <v>0</v>
      </c>
      <c r="AY17" s="138">
        <f>IF(OR(D17="",D17=служ!$AF$3),0,1)</f>
        <v>1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1</v>
      </c>
      <c r="CQ17" s="2">
        <v>1</v>
      </c>
      <c r="CR17" s="135" t="s">
        <v>50</v>
      </c>
      <c r="CS17" s="135" t="s">
        <v>182</v>
      </c>
      <c r="CT17" s="135">
        <v>4</v>
      </c>
      <c r="CU17" s="141">
        <f t="shared" si="12"/>
        <v>9</v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5">
      <c r="B18" s="103">
        <v>9</v>
      </c>
      <c r="C18" s="23">
        <v>60009</v>
      </c>
      <c r="D18" s="104">
        <v>2</v>
      </c>
      <c r="E18" s="142"/>
      <c r="F18" s="143"/>
      <c r="G18" s="135">
        <v>1</v>
      </c>
      <c r="H18" s="135">
        <v>1</v>
      </c>
      <c r="I18" s="135">
        <v>1</v>
      </c>
      <c r="J18" s="135">
        <v>0</v>
      </c>
      <c r="K18" s="135">
        <v>1</v>
      </c>
      <c r="L18" s="135">
        <v>1</v>
      </c>
      <c r="M18" s="135">
        <v>0</v>
      </c>
      <c r="N18" s="135">
        <v>0</v>
      </c>
      <c r="O18" s="135">
        <v>0</v>
      </c>
      <c r="P18" s="135">
        <v>1</v>
      </c>
      <c r="Q18" s="135">
        <v>0</v>
      </c>
      <c r="R18" s="135">
        <v>1</v>
      </c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1</v>
      </c>
      <c r="AX18" s="138">
        <f>IF(OR(F18="",F18=служ!$AF$3),0,1)</f>
        <v>0</v>
      </c>
      <c r="AY18" s="138">
        <f>IF(OR(D18="",D18=служ!$AF$3),0,1)</f>
        <v>1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1</v>
      </c>
      <c r="CQ18" s="2">
        <v>1</v>
      </c>
      <c r="CR18" s="135" t="s">
        <v>50</v>
      </c>
      <c r="CS18" s="135" t="s">
        <v>181</v>
      </c>
      <c r="CT18" s="135">
        <v>3</v>
      </c>
      <c r="CU18" s="141">
        <f t="shared" si="12"/>
        <v>7</v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5">
      <c r="B19" s="103">
        <v>10</v>
      </c>
      <c r="C19" s="23">
        <v>60010</v>
      </c>
      <c r="D19" s="104">
        <v>2</v>
      </c>
      <c r="E19" s="142"/>
      <c r="F19" s="143"/>
      <c r="G19" s="135">
        <v>1</v>
      </c>
      <c r="H19" s="135">
        <v>1</v>
      </c>
      <c r="I19" s="135">
        <v>2</v>
      </c>
      <c r="J19" s="135">
        <v>3</v>
      </c>
      <c r="K19" s="135">
        <v>0</v>
      </c>
      <c r="L19" s="135">
        <v>1</v>
      </c>
      <c r="M19" s="135">
        <v>1</v>
      </c>
      <c r="N19" s="135">
        <v>0</v>
      </c>
      <c r="O19" s="135">
        <v>0</v>
      </c>
      <c r="P19" s="135">
        <v>1</v>
      </c>
      <c r="Q19" s="135">
        <v>1</v>
      </c>
      <c r="R19" s="135">
        <v>1</v>
      </c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1</v>
      </c>
      <c r="AX19" s="138">
        <f>IF(OR(F19="",F19=служ!$AF$3),0,1)</f>
        <v>0</v>
      </c>
      <c r="AY19" s="138">
        <f>IF(OR(D19="",D19=служ!$AF$3),0,1)</f>
        <v>1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1</v>
      </c>
      <c r="CQ19" s="2">
        <v>1</v>
      </c>
      <c r="CR19" s="135" t="s">
        <v>50</v>
      </c>
      <c r="CS19" s="135" t="s">
        <v>182</v>
      </c>
      <c r="CT19" s="135">
        <v>5</v>
      </c>
      <c r="CU19" s="141">
        <f t="shared" si="12"/>
        <v>12</v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5">
      <c r="B20" s="103">
        <v>11</v>
      </c>
      <c r="C20" s="23">
        <v>60011</v>
      </c>
      <c r="D20" s="104">
        <v>2</v>
      </c>
      <c r="E20" s="142"/>
      <c r="F20" s="143"/>
      <c r="G20" s="135">
        <v>1</v>
      </c>
      <c r="H20" s="135">
        <v>1</v>
      </c>
      <c r="I20" s="135">
        <v>1</v>
      </c>
      <c r="J20" s="135">
        <v>0</v>
      </c>
      <c r="K20" s="135">
        <v>1</v>
      </c>
      <c r="L20" s="135">
        <v>0</v>
      </c>
      <c r="M20" s="135">
        <v>0</v>
      </c>
      <c r="N20" s="135">
        <v>1</v>
      </c>
      <c r="O20" s="135">
        <v>1</v>
      </c>
      <c r="P20" s="135">
        <v>0</v>
      </c>
      <c r="Q20" s="135">
        <v>0</v>
      </c>
      <c r="R20" s="135">
        <v>0</v>
      </c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1</v>
      </c>
      <c r="AX20" s="138">
        <f>IF(OR(F20="",F20=служ!$AF$3),0,1)</f>
        <v>0</v>
      </c>
      <c r="AY20" s="138">
        <f>IF(OR(D20="",D20=служ!$AF$3),0,1)</f>
        <v>1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1</v>
      </c>
      <c r="CQ20" s="2">
        <v>1</v>
      </c>
      <c r="CR20" s="135" t="s">
        <v>50</v>
      </c>
      <c r="CS20" s="135" t="s">
        <v>181</v>
      </c>
      <c r="CT20" s="135">
        <v>3</v>
      </c>
      <c r="CU20" s="141">
        <f t="shared" si="12"/>
        <v>6</v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5">
      <c r="B21" s="103">
        <v>12</v>
      </c>
      <c r="C21" s="23">
        <v>60012</v>
      </c>
      <c r="D21" s="104">
        <v>1</v>
      </c>
      <c r="E21" s="142"/>
      <c r="F21" s="143"/>
      <c r="G21" s="135">
        <v>0</v>
      </c>
      <c r="H21" s="135">
        <v>1</v>
      </c>
      <c r="I21" s="135">
        <v>1</v>
      </c>
      <c r="J21" s="135">
        <v>1</v>
      </c>
      <c r="K21" s="135">
        <v>0</v>
      </c>
      <c r="L21" s="135">
        <v>0</v>
      </c>
      <c r="M21" s="135">
        <v>0</v>
      </c>
      <c r="N21" s="135">
        <v>1</v>
      </c>
      <c r="O21" s="135">
        <v>0</v>
      </c>
      <c r="P21" s="135">
        <v>0</v>
      </c>
      <c r="Q21" s="135">
        <v>1</v>
      </c>
      <c r="R21" s="135">
        <v>1</v>
      </c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1</v>
      </c>
      <c r="AX21" s="138">
        <f>IF(OR(F21="",F21=служ!$AF$3),0,1)</f>
        <v>0</v>
      </c>
      <c r="AY21" s="138">
        <f>IF(OR(D21="",D21=служ!$AF$3),0,1)</f>
        <v>1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1</v>
      </c>
      <c r="CQ21" s="2">
        <v>1</v>
      </c>
      <c r="CR21" s="135" t="s">
        <v>50</v>
      </c>
      <c r="CS21" s="135" t="s">
        <v>181</v>
      </c>
      <c r="CT21" s="135">
        <v>4</v>
      </c>
      <c r="CU21" s="141">
        <f t="shared" si="12"/>
        <v>6</v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5">
      <c r="B22" s="103">
        <v>13</v>
      </c>
      <c r="C22" s="23">
        <v>60013</v>
      </c>
      <c r="D22" s="104">
        <v>1</v>
      </c>
      <c r="E22" s="142"/>
      <c r="F22" s="143"/>
      <c r="G22" s="135">
        <v>1</v>
      </c>
      <c r="H22" s="135">
        <v>1</v>
      </c>
      <c r="I22" s="135">
        <v>0</v>
      </c>
      <c r="J22" s="135">
        <v>0</v>
      </c>
      <c r="K22" s="135">
        <v>0</v>
      </c>
      <c r="L22" s="135">
        <v>0</v>
      </c>
      <c r="M22" s="135">
        <v>0</v>
      </c>
      <c r="N22" s="135">
        <v>0</v>
      </c>
      <c r="O22" s="135">
        <v>1</v>
      </c>
      <c r="P22" s="135">
        <v>0</v>
      </c>
      <c r="Q22" s="135">
        <v>0</v>
      </c>
      <c r="R22" s="135">
        <v>0</v>
      </c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1</v>
      </c>
      <c r="AX22" s="138">
        <f>IF(OR(F22="",F22=служ!$AF$3),0,1)</f>
        <v>0</v>
      </c>
      <c r="AY22" s="138">
        <f>IF(OR(D22="",D22=служ!$AF$3),0,1)</f>
        <v>1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1</v>
      </c>
      <c r="CQ22" s="2">
        <v>1</v>
      </c>
      <c r="CR22" s="135" t="s">
        <v>50</v>
      </c>
      <c r="CS22" s="135" t="s">
        <v>182</v>
      </c>
      <c r="CT22" s="135">
        <v>2</v>
      </c>
      <c r="CU22" s="141">
        <f t="shared" si="12"/>
        <v>3</v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5">
      <c r="B23" s="103">
        <v>14</v>
      </c>
      <c r="C23" s="23">
        <v>60014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5">
      <c r="B24" s="103">
        <v>15</v>
      </c>
      <c r="C24" s="23">
        <v>60015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5">
      <c r="B25" s="103">
        <v>16</v>
      </c>
      <c r="C25" s="23">
        <v>60016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5">
      <c r="B26" s="103">
        <v>17</v>
      </c>
      <c r="C26" s="23">
        <v>60017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5">
      <c r="B27" s="103">
        <v>18</v>
      </c>
      <c r="C27" s="23">
        <v>60018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5">
      <c r="B28" s="103">
        <v>19</v>
      </c>
      <c r="C28" s="23">
        <v>60019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5">
      <c r="B29" s="103">
        <v>20</v>
      </c>
      <c r="C29" s="23">
        <v>60020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5">
      <c r="B30" s="103">
        <v>21</v>
      </c>
      <c r="C30" s="23">
        <v>60021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5">
      <c r="B31" s="103">
        <v>22</v>
      </c>
      <c r="C31" s="23">
        <v>60022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5">
      <c r="B32" s="103">
        <v>23</v>
      </c>
      <c r="C32" s="23">
        <v>60023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5">
      <c r="B33" s="103">
        <v>24</v>
      </c>
      <c r="C33" s="23">
        <v>60024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5">
      <c r="B34" s="103">
        <v>25</v>
      </c>
      <c r="C34" s="23">
        <v>60025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5">
      <c r="B35" s="103">
        <v>26</v>
      </c>
      <c r="C35" s="23">
        <v>60026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5">
      <c r="B36" s="103">
        <v>27</v>
      </c>
      <c r="C36" s="23">
        <v>60027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5">
      <c r="B37" s="103">
        <v>28</v>
      </c>
      <c r="C37" s="23">
        <v>60028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5">
      <c r="B38" s="103">
        <v>29</v>
      </c>
      <c r="C38" s="23">
        <v>60029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5">
      <c r="B39" s="103">
        <v>30</v>
      </c>
      <c r="C39" s="23">
        <v>60030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5">
      <c r="B40" s="103">
        <v>31</v>
      </c>
      <c r="C40" s="23">
        <v>60031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5">
      <c r="B41" s="103">
        <v>32</v>
      </c>
      <c r="C41" s="23">
        <v>60032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5">
      <c r="B42" s="103">
        <v>33</v>
      </c>
      <c r="C42" s="23">
        <v>60033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5">
      <c r="B43" s="103">
        <v>34</v>
      </c>
      <c r="C43" s="23">
        <v>60034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5">
      <c r="B44" s="103">
        <v>35</v>
      </c>
      <c r="C44" s="23">
        <v>60035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5">
      <c r="B45" s="103">
        <v>36</v>
      </c>
      <c r="C45" s="23">
        <v>60036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5">
      <c r="B46" s="103">
        <v>37</v>
      </c>
      <c r="C46" s="23">
        <v>60037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5">
      <c r="B47" s="103">
        <v>38</v>
      </c>
      <c r="C47" s="23">
        <v>60038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5">
      <c r="B48" s="103">
        <v>39</v>
      </c>
      <c r="C48" s="23">
        <v>60039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5">
      <c r="B49" s="103">
        <v>40</v>
      </c>
      <c r="C49" s="23">
        <v>60040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5">
      <c r="B50" s="103">
        <v>41</v>
      </c>
      <c r="C50" s="23">
        <v>60041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5">
      <c r="B51" s="103">
        <v>42</v>
      </c>
      <c r="C51" s="23">
        <v>60042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5">
      <c r="B52" s="103">
        <v>43</v>
      </c>
      <c r="C52" s="23">
        <v>60043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5">
      <c r="B53" s="103">
        <v>44</v>
      </c>
      <c r="C53" s="23">
        <v>60044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5">
      <c r="B54" s="103">
        <v>45</v>
      </c>
      <c r="C54" s="23">
        <v>60045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5">
      <c r="B55" s="103">
        <v>46</v>
      </c>
      <c r="C55" s="23">
        <v>60046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5">
      <c r="B56" s="103">
        <v>47</v>
      </c>
      <c r="C56" s="23">
        <v>60047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5">
      <c r="B57" s="103">
        <v>48</v>
      </c>
      <c r="C57" s="23">
        <v>60048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5">
      <c r="B58" s="103">
        <v>49</v>
      </c>
      <c r="C58" s="23">
        <v>60049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5">
      <c r="B59" s="103">
        <v>50</v>
      </c>
      <c r="C59" s="23">
        <v>60050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5">
      <c r="B60" s="103">
        <v>51</v>
      </c>
      <c r="C60" s="23">
        <v>60051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5">
      <c r="B61" s="103">
        <v>52</v>
      </c>
      <c r="C61" s="23">
        <v>60052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5">
      <c r="B62" s="103">
        <v>53</v>
      </c>
      <c r="C62" s="23">
        <v>60053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5">
      <c r="B63" s="103">
        <v>54</v>
      </c>
      <c r="C63" s="23">
        <v>60054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5">
      <c r="B64" s="103">
        <v>55</v>
      </c>
      <c r="C64" s="23">
        <v>60055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5">
      <c r="B65" s="103">
        <v>56</v>
      </c>
      <c r="C65" s="23">
        <v>60056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5">
      <c r="B66" s="103">
        <v>57</v>
      </c>
      <c r="C66" s="23">
        <v>60057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5">
      <c r="B67" s="103">
        <v>58</v>
      </c>
      <c r="C67" s="23">
        <v>60058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5">
      <c r="B68" s="103">
        <v>59</v>
      </c>
      <c r="C68" s="23">
        <v>60059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5">
      <c r="B69" s="103">
        <v>60</v>
      </c>
      <c r="C69" s="23">
        <v>60060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5">
      <c r="B70" s="103">
        <v>61</v>
      </c>
      <c r="C70" s="23">
        <v>60061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5">
      <c r="B71" s="103">
        <v>62</v>
      </c>
      <c r="C71" s="23">
        <v>60062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5">
      <c r="B72" s="103">
        <v>63</v>
      </c>
      <c r="C72" s="23">
        <v>60063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5">
      <c r="B73" s="103">
        <v>64</v>
      </c>
      <c r="C73" s="23">
        <v>60064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5">
      <c r="B74" s="103">
        <v>65</v>
      </c>
      <c r="C74" s="23">
        <v>60065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5">
      <c r="B75" s="103">
        <v>66</v>
      </c>
      <c r="C75" s="23">
        <v>60066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5">
      <c r="B76" s="103">
        <v>67</v>
      </c>
      <c r="C76" s="23">
        <v>60067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5">
      <c r="B77" s="103">
        <v>68</v>
      </c>
      <c r="C77" s="23">
        <v>60068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5">
      <c r="B78" s="103">
        <v>69</v>
      </c>
      <c r="C78" s="23">
        <v>60069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5">
      <c r="B79" s="103">
        <v>70</v>
      </c>
      <c r="C79" s="23">
        <v>60070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5">
      <c r="B80" s="103">
        <v>71</v>
      </c>
      <c r="C80" s="23">
        <v>60071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5">
      <c r="B81" s="103">
        <v>72</v>
      </c>
      <c r="C81" s="23">
        <v>60072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5">
      <c r="B82" s="103">
        <v>73</v>
      </c>
      <c r="C82" s="23">
        <v>60073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5">
      <c r="B83" s="103">
        <v>74</v>
      </c>
      <c r="C83" s="23">
        <v>60074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5">
      <c r="B84" s="103">
        <v>75</v>
      </c>
      <c r="C84" s="23">
        <v>60075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5">
      <c r="B85" s="103">
        <v>76</v>
      </c>
      <c r="C85" s="23">
        <v>60076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5">
      <c r="B86" s="103">
        <v>77</v>
      </c>
      <c r="C86" s="23">
        <v>60077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5">
      <c r="B87" s="103">
        <v>78</v>
      </c>
      <c r="C87" s="23">
        <v>60078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5">
      <c r="B88" s="103">
        <v>79</v>
      </c>
      <c r="C88" s="23">
        <v>60079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5">
      <c r="B89" s="103">
        <v>80</v>
      </c>
      <c r="C89" s="23">
        <v>60080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5">
      <c r="B90" s="103">
        <v>81</v>
      </c>
      <c r="C90" s="23">
        <v>60081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5">
      <c r="B91" s="103">
        <v>82</v>
      </c>
      <c r="C91" s="23">
        <v>60082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5">
      <c r="B92" s="103">
        <v>83</v>
      </c>
      <c r="C92" s="23">
        <v>60083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5">
      <c r="B93" s="103">
        <v>84</v>
      </c>
      <c r="C93" s="23">
        <v>60084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5">
      <c r="B94" s="103">
        <v>85</v>
      </c>
      <c r="C94" s="23">
        <v>60085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5">
      <c r="B95" s="103">
        <v>86</v>
      </c>
      <c r="C95" s="23">
        <v>60086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5">
      <c r="B96" s="103">
        <v>87</v>
      </c>
      <c r="C96" s="23">
        <v>60087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5">
      <c r="B97" s="103">
        <v>88</v>
      </c>
      <c r="C97" s="23">
        <v>60088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5">
      <c r="B98" s="103">
        <v>89</v>
      </c>
      <c r="C98" s="23">
        <v>60089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5">
      <c r="B99" s="103">
        <v>90</v>
      </c>
      <c r="C99" s="23">
        <v>60090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5">
      <c r="B100" s="103">
        <v>91</v>
      </c>
      <c r="C100" s="23">
        <v>60091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5">
      <c r="B101" s="103">
        <v>92</v>
      </c>
      <c r="C101" s="23">
        <v>60092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5">
      <c r="B102" s="103">
        <v>93</v>
      </c>
      <c r="C102" s="23">
        <v>60093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5">
      <c r="B103" s="103">
        <v>94</v>
      </c>
      <c r="C103" s="23">
        <v>60094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5">
      <c r="B104" s="103">
        <v>95</v>
      </c>
      <c r="C104" s="23">
        <v>60095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5">
      <c r="B105" s="103">
        <v>96</v>
      </c>
      <c r="C105" s="23">
        <v>60096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5">
      <c r="B106" s="103">
        <v>97</v>
      </c>
      <c r="C106" s="23">
        <v>60097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5">
      <c r="B107" s="103">
        <v>98</v>
      </c>
      <c r="C107" s="23">
        <v>60098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5">
      <c r="B108" s="103">
        <v>99</v>
      </c>
      <c r="C108" s="23">
        <v>60099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5">
      <c r="B109" s="103">
        <v>100</v>
      </c>
      <c r="C109" s="23">
        <v>60100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5">
      <c r="B110" s="103">
        <v>101</v>
      </c>
      <c r="C110" s="23">
        <v>60101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5">
      <c r="B111" s="103">
        <v>102</v>
      </c>
      <c r="C111" s="23">
        <v>60102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5">
      <c r="B112" s="103">
        <v>103</v>
      </c>
      <c r="C112" s="23">
        <v>60103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5">
      <c r="B113" s="103">
        <v>104</v>
      </c>
      <c r="C113" s="23">
        <v>60104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5">
      <c r="B114" s="103">
        <v>105</v>
      </c>
      <c r="C114" s="23">
        <v>60105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5">
      <c r="B115" s="103">
        <v>106</v>
      </c>
      <c r="C115" s="23">
        <v>60106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5">
      <c r="B116" s="103">
        <v>107</v>
      </c>
      <c r="C116" s="23">
        <v>60107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5">
      <c r="B117" s="103">
        <v>108</v>
      </c>
      <c r="C117" s="23">
        <v>60108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5">
      <c r="B118" s="103">
        <v>109</v>
      </c>
      <c r="C118" s="23">
        <v>60109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5">
      <c r="B119" s="103">
        <v>110</v>
      </c>
      <c r="C119" s="23">
        <v>60110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5">
      <c r="B120" s="103">
        <v>111</v>
      </c>
      <c r="C120" s="23">
        <v>60111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5">
      <c r="B121" s="103">
        <v>112</v>
      </c>
      <c r="C121" s="23">
        <v>60112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5">
      <c r="B122" s="103">
        <v>113</v>
      </c>
      <c r="C122" s="23">
        <v>60113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5">
      <c r="B123" s="103">
        <v>114</v>
      </c>
      <c r="C123" s="23">
        <v>60114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5">
      <c r="B124" s="103">
        <v>115</v>
      </c>
      <c r="C124" s="23">
        <v>60115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5">
      <c r="B125" s="103">
        <v>116</v>
      </c>
      <c r="C125" s="23">
        <v>60116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5">
      <c r="B126" s="103">
        <v>117</v>
      </c>
      <c r="C126" s="23">
        <v>60117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5">
      <c r="B127" s="103">
        <v>118</v>
      </c>
      <c r="C127" s="23">
        <v>60118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5">
      <c r="B128" s="103">
        <v>119</v>
      </c>
      <c r="C128" s="23">
        <v>60119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5">
      <c r="B129" s="103">
        <v>120</v>
      </c>
      <c r="C129" s="23">
        <v>60120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5">
      <c r="B130" s="103">
        <v>121</v>
      </c>
      <c r="C130" s="23">
        <v>60121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5">
      <c r="B131" s="103">
        <v>122</v>
      </c>
      <c r="C131" s="23">
        <v>60122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5">
      <c r="B132" s="103">
        <v>123</v>
      </c>
      <c r="C132" s="23">
        <v>60123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5">
      <c r="B133" s="103">
        <v>124</v>
      </c>
      <c r="C133" s="23">
        <v>60124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5">
      <c r="B134" s="103">
        <v>125</v>
      </c>
      <c r="C134" s="23">
        <v>60125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5">
      <c r="B135" s="103">
        <v>126</v>
      </c>
      <c r="C135" s="23">
        <v>60126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5">
      <c r="B136" s="103">
        <v>127</v>
      </c>
      <c r="C136" s="23">
        <v>60127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5">
      <c r="B137" s="103">
        <v>128</v>
      </c>
      <c r="C137" s="23">
        <v>60128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5">
      <c r="B138" s="103">
        <v>129</v>
      </c>
      <c r="C138" s="23">
        <v>60129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5">
      <c r="B139" s="103">
        <v>130</v>
      </c>
      <c r="C139" s="23">
        <v>60130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5">
      <c r="B140" s="103">
        <v>131</v>
      </c>
      <c r="C140" s="23">
        <v>60131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5">
      <c r="B141" s="103">
        <v>132</v>
      </c>
      <c r="C141" s="23">
        <v>60132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5">
      <c r="B142" s="103">
        <v>133</v>
      </c>
      <c r="C142" s="23">
        <v>60133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5">
      <c r="B143" s="103">
        <v>134</v>
      </c>
      <c r="C143" s="23">
        <v>60134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5">
      <c r="B144" s="103">
        <v>135</v>
      </c>
      <c r="C144" s="23">
        <v>60135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5">
      <c r="B145" s="103">
        <v>136</v>
      </c>
      <c r="C145" s="23">
        <v>60136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5">
      <c r="B146" s="103">
        <v>137</v>
      </c>
      <c r="C146" s="23">
        <v>60137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5">
      <c r="B147" s="103">
        <v>138</v>
      </c>
      <c r="C147" s="23">
        <v>60138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5">
      <c r="B148" s="103">
        <v>139</v>
      </c>
      <c r="C148" s="23">
        <v>60139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5">
      <c r="B149" s="103">
        <v>140</v>
      </c>
      <c r="C149" s="23">
        <v>60140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5">
      <c r="B150" s="103">
        <v>141</v>
      </c>
      <c r="C150" s="23">
        <v>60141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5">
      <c r="B151" s="103">
        <v>142</v>
      </c>
      <c r="C151" s="23">
        <v>60142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5">
      <c r="B152" s="103">
        <v>143</v>
      </c>
      <c r="C152" s="23">
        <v>60143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5">
      <c r="B153" s="103">
        <v>144</v>
      </c>
      <c r="C153" s="23">
        <v>60144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5">
      <c r="B154" s="103">
        <v>145</v>
      </c>
      <c r="C154" s="23">
        <v>60145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5">
      <c r="B155" s="103">
        <v>146</v>
      </c>
      <c r="C155" s="23">
        <v>60146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5">
      <c r="B156" s="103">
        <v>147</v>
      </c>
      <c r="C156" s="23">
        <v>60147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5">
      <c r="B157" s="103">
        <v>148</v>
      </c>
      <c r="C157" s="23">
        <v>60148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5">
      <c r="B158" s="103">
        <v>149</v>
      </c>
      <c r="C158" s="23">
        <v>60149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5">
      <c r="B159" s="103">
        <v>150</v>
      </c>
      <c r="C159" s="23">
        <v>60150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5">
      <c r="B160" s="103">
        <v>151</v>
      </c>
      <c r="C160" s="23">
        <v>60151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5">
      <c r="B161" s="103">
        <v>152</v>
      </c>
      <c r="C161" s="23">
        <v>60152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5">
      <c r="B162" s="103">
        <v>153</v>
      </c>
      <c r="C162" s="23">
        <v>60153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5">
      <c r="B163" s="103">
        <v>154</v>
      </c>
      <c r="C163" s="23">
        <v>60154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5">
      <c r="B164" s="103">
        <v>155</v>
      </c>
      <c r="C164" s="23">
        <v>60155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5">
      <c r="B165" s="103">
        <v>156</v>
      </c>
      <c r="C165" s="23">
        <v>60156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5">
      <c r="B166" s="103">
        <v>157</v>
      </c>
      <c r="C166" s="23">
        <v>60157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5">
      <c r="B167" s="103">
        <v>158</v>
      </c>
      <c r="C167" s="23">
        <v>60158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5">
      <c r="B168" s="103">
        <v>159</v>
      </c>
      <c r="C168" s="23">
        <v>60159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5">
      <c r="B169" s="103">
        <v>160</v>
      </c>
      <c r="C169" s="23">
        <v>60160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5">
      <c r="B170" s="103">
        <v>161</v>
      </c>
      <c r="C170" s="23">
        <v>60161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5">
      <c r="B171" s="103">
        <v>162</v>
      </c>
      <c r="C171" s="23">
        <v>60162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5">
      <c r="B172" s="103">
        <v>163</v>
      </c>
      <c r="C172" s="23">
        <v>60163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5">
      <c r="B173" s="103">
        <v>164</v>
      </c>
      <c r="C173" s="23">
        <v>60164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5">
      <c r="B174" s="103">
        <v>165</v>
      </c>
      <c r="C174" s="23">
        <v>60165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5">
      <c r="B175" s="103">
        <v>166</v>
      </c>
      <c r="C175" s="23">
        <v>60166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5">
      <c r="B176" s="103">
        <v>167</v>
      </c>
      <c r="C176" s="23">
        <v>60167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5">
      <c r="B177" s="103">
        <v>168</v>
      </c>
      <c r="C177" s="23">
        <v>60168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5">
      <c r="B178" s="103">
        <v>169</v>
      </c>
      <c r="C178" s="23">
        <v>60169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5">
      <c r="B179" s="103">
        <v>170</v>
      </c>
      <c r="C179" s="23">
        <v>60170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5">
      <c r="B180" s="103">
        <v>171</v>
      </c>
      <c r="C180" s="23">
        <v>60171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5">
      <c r="B181" s="103">
        <v>172</v>
      </c>
      <c r="C181" s="23">
        <v>60172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5">
      <c r="B182" s="103">
        <v>173</v>
      </c>
      <c r="C182" s="23">
        <v>60173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5">
      <c r="B183" s="103">
        <v>174</v>
      </c>
      <c r="C183" s="23">
        <v>60174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5">
      <c r="B184" s="103">
        <v>175</v>
      </c>
      <c r="C184" s="23">
        <v>60175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5">
      <c r="B185" s="103">
        <v>176</v>
      </c>
      <c r="C185" s="23">
        <v>60176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5">
      <c r="B186" s="103">
        <v>177</v>
      </c>
      <c r="C186" s="23">
        <v>60177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5">
      <c r="B187" s="103">
        <v>178</v>
      </c>
      <c r="C187" s="23">
        <v>60178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5">
      <c r="B188" s="103">
        <v>179</v>
      </c>
      <c r="C188" s="23">
        <v>60179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5">
      <c r="B189" s="103">
        <v>180</v>
      </c>
      <c r="C189" s="23">
        <v>60180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5">
      <c r="B190" s="103">
        <v>181</v>
      </c>
      <c r="C190" s="23">
        <v>60181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5">
      <c r="B191" s="103">
        <v>182</v>
      </c>
      <c r="C191" s="23">
        <v>60182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5">
      <c r="B192" s="103">
        <v>183</v>
      </c>
      <c r="C192" s="23">
        <v>60183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5">
      <c r="B193" s="103">
        <v>184</v>
      </c>
      <c r="C193" s="23">
        <v>60184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5">
      <c r="B194" s="103">
        <v>185</v>
      </c>
      <c r="C194" s="23">
        <v>60185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5">
      <c r="B195" s="103">
        <v>186</v>
      </c>
      <c r="C195" s="23">
        <v>60186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5">
      <c r="B196" s="103">
        <v>187</v>
      </c>
      <c r="C196" s="23">
        <v>60187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5">
      <c r="B197" s="103">
        <v>188</v>
      </c>
      <c r="C197" s="23">
        <v>60188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5">
      <c r="B198" s="103">
        <v>189</v>
      </c>
      <c r="C198" s="23">
        <v>60189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5">
      <c r="B199" s="103">
        <v>190</v>
      </c>
      <c r="C199" s="23">
        <v>60190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5">
      <c r="B200" s="103">
        <v>191</v>
      </c>
      <c r="C200" s="23">
        <v>60191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5">
      <c r="B201" s="103">
        <v>192</v>
      </c>
      <c r="C201" s="23">
        <v>60192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5">
      <c r="B202" s="103">
        <v>193</v>
      </c>
      <c r="C202" s="23">
        <v>60193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5">
      <c r="B203" s="103">
        <v>194</v>
      </c>
      <c r="C203" s="23">
        <v>60194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5">
      <c r="B204" s="103">
        <v>195</v>
      </c>
      <c r="C204" s="23">
        <v>60195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5">
      <c r="B205" s="103">
        <v>196</v>
      </c>
      <c r="C205" s="23">
        <v>60196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5">
      <c r="B206" s="103">
        <v>197</v>
      </c>
      <c r="C206" s="23">
        <v>60197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5">
      <c r="B207" s="103">
        <v>198</v>
      </c>
      <c r="C207" s="23">
        <v>60198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5">
      <c r="B208" s="103">
        <v>199</v>
      </c>
      <c r="C208" s="23">
        <v>60199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5">
      <c r="B209" s="103">
        <v>200</v>
      </c>
      <c r="C209" s="23">
        <v>60200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5">
      <c r="B210" s="103">
        <v>201</v>
      </c>
      <c r="C210" s="23">
        <v>60201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5">
      <c r="B211" s="103">
        <v>202</v>
      </c>
      <c r="C211" s="23">
        <v>60202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5">
      <c r="B212" s="103">
        <v>203</v>
      </c>
      <c r="C212" s="23">
        <v>60203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5">
      <c r="B213" s="103">
        <v>204</v>
      </c>
      <c r="C213" s="23">
        <v>60204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5">
      <c r="B214" s="103">
        <v>205</v>
      </c>
      <c r="C214" s="23">
        <v>60205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5">
      <c r="B215" s="103">
        <v>206</v>
      </c>
      <c r="C215" s="23">
        <v>60206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5">
      <c r="B216" s="103">
        <v>207</v>
      </c>
      <c r="C216" s="23">
        <v>60207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5">
      <c r="B217" s="103">
        <v>208</v>
      </c>
      <c r="C217" s="23">
        <v>60208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5">
      <c r="B218" s="103">
        <v>209</v>
      </c>
      <c r="C218" s="23">
        <v>60209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5">
      <c r="B219" s="103">
        <v>210</v>
      </c>
      <c r="C219" s="23">
        <v>60210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5">
      <c r="B220" s="103">
        <v>211</v>
      </c>
      <c r="C220" s="23">
        <v>60211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5">
      <c r="B221" s="103">
        <v>212</v>
      </c>
      <c r="C221" s="23">
        <v>60212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5">
      <c r="B222" s="103">
        <v>213</v>
      </c>
      <c r="C222" s="23">
        <v>60213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5">
      <c r="B223" s="103">
        <v>214</v>
      </c>
      <c r="C223" s="23">
        <v>60214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5">
      <c r="B224" s="103">
        <v>215</v>
      </c>
      <c r="C224" s="23">
        <v>60215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5">
      <c r="B225" s="103">
        <v>216</v>
      </c>
      <c r="C225" s="23">
        <v>60216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5">
      <c r="B226" s="103">
        <v>217</v>
      </c>
      <c r="C226" s="23">
        <v>60217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5">
      <c r="B227" s="103">
        <v>218</v>
      </c>
      <c r="C227" s="23">
        <v>60218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5">
      <c r="B228" s="103">
        <v>219</v>
      </c>
      <c r="C228" s="23">
        <v>60219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5">
      <c r="B229" s="103">
        <v>220</v>
      </c>
      <c r="C229" s="23">
        <v>60220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5">
      <c r="B230" s="103">
        <v>221</v>
      </c>
      <c r="C230" s="23">
        <v>60221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5">
      <c r="B231" s="103">
        <v>222</v>
      </c>
      <c r="C231" s="23">
        <v>60222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5">
      <c r="B232" s="103">
        <v>223</v>
      </c>
      <c r="C232" s="23">
        <v>60223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5">
      <c r="B233" s="103">
        <v>224</v>
      </c>
      <c r="C233" s="23">
        <v>60224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5">
      <c r="B234" s="103">
        <v>225</v>
      </c>
      <c r="C234" s="23">
        <v>60225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5">
      <c r="B235" s="103">
        <v>226</v>
      </c>
      <c r="C235" s="23">
        <v>60226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5">
      <c r="B236" s="103">
        <v>227</v>
      </c>
      <c r="C236" s="23">
        <v>60227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5">
      <c r="B237" s="103">
        <v>228</v>
      </c>
      <c r="C237" s="23">
        <v>60228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5">
      <c r="B238" s="103">
        <v>229</v>
      </c>
      <c r="C238" s="23">
        <v>60229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5">
      <c r="B239" s="103">
        <v>230</v>
      </c>
      <c r="C239" s="23">
        <v>60230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5">
      <c r="B240" s="103">
        <v>231</v>
      </c>
      <c r="C240" s="23">
        <v>60231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5">
      <c r="B241" s="103">
        <v>232</v>
      </c>
      <c r="C241" s="23">
        <v>60232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5">
      <c r="B242" s="103">
        <v>233</v>
      </c>
      <c r="C242" s="23">
        <v>60233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5">
      <c r="B243" s="103">
        <v>234</v>
      </c>
      <c r="C243" s="23">
        <v>60234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5">
      <c r="B244" s="103">
        <v>235</v>
      </c>
      <c r="C244" s="23">
        <v>60235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5">
      <c r="B245" s="103">
        <v>236</v>
      </c>
      <c r="C245" s="23">
        <v>60236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5">
      <c r="B246" s="103">
        <v>237</v>
      </c>
      <c r="C246" s="23">
        <v>60237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5">
      <c r="B247" s="103">
        <v>238</v>
      </c>
      <c r="C247" s="23">
        <v>60238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5">
      <c r="B248" s="103">
        <v>239</v>
      </c>
      <c r="C248" s="23">
        <v>60239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5">
      <c r="B249" s="103">
        <v>240</v>
      </c>
      <c r="C249" s="23">
        <v>60240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5">
      <c r="B250" s="103">
        <v>241</v>
      </c>
      <c r="C250" s="23">
        <v>60241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5">
      <c r="B251" s="103">
        <v>242</v>
      </c>
      <c r="C251" s="23">
        <v>60242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5">
      <c r="B252" s="103">
        <v>243</v>
      </c>
      <c r="C252" s="23">
        <v>60243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5">
      <c r="B253" s="103">
        <v>244</v>
      </c>
      <c r="C253" s="23">
        <v>60244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5">
      <c r="B254" s="103">
        <v>245</v>
      </c>
      <c r="C254" s="23">
        <v>60245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5">
      <c r="B255" s="103">
        <v>246</v>
      </c>
      <c r="C255" s="23">
        <v>60246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5">
      <c r="B256" s="103">
        <v>247</v>
      </c>
      <c r="C256" s="23">
        <v>60247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5">
      <c r="B257" s="103">
        <v>248</v>
      </c>
      <c r="C257" s="23">
        <v>60248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5">
      <c r="B258" s="103">
        <v>249</v>
      </c>
      <c r="C258" s="23">
        <v>60249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5">
      <c r="B259" s="103">
        <v>250</v>
      </c>
      <c r="C259" s="23">
        <v>60250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5">
      <c r="B260" s="103">
        <v>251</v>
      </c>
      <c r="C260" s="23">
        <v>60251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5">
      <c r="B261" s="103">
        <v>252</v>
      </c>
      <c r="C261" s="23">
        <v>60252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5">
      <c r="B262" s="103">
        <v>253</v>
      </c>
      <c r="C262" s="23">
        <v>60253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5">
      <c r="B263" s="103">
        <v>254</v>
      </c>
      <c r="C263" s="23">
        <v>60254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5">
      <c r="B264" s="103">
        <v>255</v>
      </c>
      <c r="C264" s="23">
        <v>60255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5">
      <c r="B265" s="103">
        <v>256</v>
      </c>
      <c r="C265" s="23">
        <v>60256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5">
      <c r="B266" s="103">
        <v>257</v>
      </c>
      <c r="C266" s="23">
        <v>60257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5">
      <c r="B267" s="103">
        <v>258</v>
      </c>
      <c r="C267" s="23">
        <v>60258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5">
      <c r="B268" s="103">
        <v>259</v>
      </c>
      <c r="C268" s="23">
        <v>60259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5">
      <c r="B269" s="103">
        <v>260</v>
      </c>
      <c r="C269" s="23">
        <v>60260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5">
      <c r="B270" s="103">
        <v>261</v>
      </c>
      <c r="C270" s="23">
        <v>60261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5">
      <c r="B271" s="103">
        <v>262</v>
      </c>
      <c r="C271" s="23">
        <v>60262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5">
      <c r="B272" s="103">
        <v>263</v>
      </c>
      <c r="C272" s="23">
        <v>60263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5">
      <c r="B273" s="103">
        <v>264</v>
      </c>
      <c r="C273" s="23">
        <v>60264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5">
      <c r="B274" s="103">
        <v>265</v>
      </c>
      <c r="C274" s="23">
        <v>60265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5">
      <c r="B275" s="103">
        <v>266</v>
      </c>
      <c r="C275" s="23">
        <v>60266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5">
      <c r="B276" s="103">
        <v>267</v>
      </c>
      <c r="C276" s="23">
        <v>60267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5">
      <c r="B277" s="103">
        <v>268</v>
      </c>
      <c r="C277" s="23">
        <v>60268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5">
      <c r="B278" s="103">
        <v>269</v>
      </c>
      <c r="C278" s="23">
        <v>60269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5">
      <c r="B279" s="103">
        <v>270</v>
      </c>
      <c r="C279" s="23">
        <v>60270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5">
      <c r="B280" s="103">
        <v>271</v>
      </c>
      <c r="C280" s="23">
        <v>60271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5">
      <c r="B281" s="103">
        <v>272</v>
      </c>
      <c r="C281" s="23">
        <v>60272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5">
      <c r="B282" s="103">
        <v>273</v>
      </c>
      <c r="C282" s="23">
        <v>60273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5">
      <c r="B283" s="103">
        <v>274</v>
      </c>
      <c r="C283" s="23">
        <v>60274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5">
      <c r="B284" s="103">
        <v>275</v>
      </c>
      <c r="C284" s="23">
        <v>60275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5">
      <c r="B285" s="103">
        <v>276</v>
      </c>
      <c r="C285" s="23">
        <v>60276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5">
      <c r="B286" s="103">
        <v>277</v>
      </c>
      <c r="C286" s="23">
        <v>60277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5">
      <c r="B287" s="103">
        <v>278</v>
      </c>
      <c r="C287" s="23">
        <v>60278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5">
      <c r="B288" s="103">
        <v>279</v>
      </c>
      <c r="C288" s="23">
        <v>60279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5">
      <c r="B289" s="103">
        <v>280</v>
      </c>
      <c r="C289" s="23">
        <v>60280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5">
      <c r="B290" s="103">
        <v>281</v>
      </c>
      <c r="C290" s="23">
        <v>60281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5">
      <c r="B291" s="103">
        <v>282</v>
      </c>
      <c r="C291" s="23">
        <v>60282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5">
      <c r="B292" s="103">
        <v>283</v>
      </c>
      <c r="C292" s="23">
        <v>60283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5">
      <c r="B293" s="103">
        <v>284</v>
      </c>
      <c r="C293" s="23">
        <v>60284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5">
      <c r="B294" s="103">
        <v>285</v>
      </c>
      <c r="C294" s="23">
        <v>60285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5">
      <c r="B295" s="103">
        <v>286</v>
      </c>
      <c r="C295" s="23">
        <v>60286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5">
      <c r="B296" s="103">
        <v>287</v>
      </c>
      <c r="C296" s="23">
        <v>60287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5">
      <c r="B297" s="103">
        <v>288</v>
      </c>
      <c r="C297" s="23">
        <v>60288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5">
      <c r="B298" s="103">
        <v>289</v>
      </c>
      <c r="C298" s="23">
        <v>60289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5">
      <c r="B299" s="103">
        <v>290</v>
      </c>
      <c r="C299" s="23">
        <v>60290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5">
      <c r="B300" s="103">
        <v>291</v>
      </c>
      <c r="C300" s="23">
        <v>60291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5">
      <c r="B301" s="103">
        <v>292</v>
      </c>
      <c r="C301" s="23">
        <v>60292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5">
      <c r="B302" s="103">
        <v>293</v>
      </c>
      <c r="C302" s="23">
        <v>60293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5">
      <c r="B303" s="103">
        <v>294</v>
      </c>
      <c r="C303" s="23">
        <v>60294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5">
      <c r="B304" s="103">
        <v>295</v>
      </c>
      <c r="C304" s="23">
        <v>60295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5">
      <c r="B305" s="103">
        <v>296</v>
      </c>
      <c r="C305" s="23">
        <v>60296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5">
      <c r="B306" s="103">
        <v>297</v>
      </c>
      <c r="C306" s="23">
        <v>60297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5">
      <c r="B307" s="103">
        <v>298</v>
      </c>
      <c r="C307" s="23">
        <v>60298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5">
      <c r="B308" s="103">
        <v>299</v>
      </c>
      <c r="C308" s="23">
        <v>60299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5">
      <c r="B309" s="103">
        <v>300</v>
      </c>
      <c r="C309" s="23">
        <v>60300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5">
      <c r="B310" s="103">
        <v>301</v>
      </c>
      <c r="C310" s="23">
        <v>60301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5">
      <c r="B311" s="103">
        <v>302</v>
      </c>
      <c r="C311" s="23">
        <v>60302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5">
      <c r="B312" s="103">
        <v>303</v>
      </c>
      <c r="C312" s="23">
        <v>60303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5">
      <c r="B313" s="103">
        <v>304</v>
      </c>
      <c r="C313" s="23">
        <v>60304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5">
      <c r="B314" s="103">
        <v>305</v>
      </c>
      <c r="C314" s="23">
        <v>60305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5">
      <c r="B315" s="103">
        <v>306</v>
      </c>
      <c r="C315" s="23">
        <v>60306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5">
      <c r="B316" s="103">
        <v>307</v>
      </c>
      <c r="C316" s="23">
        <v>60307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5">
      <c r="B317" s="103">
        <v>308</v>
      </c>
      <c r="C317" s="23">
        <v>60308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5">
      <c r="B318" s="103">
        <v>309</v>
      </c>
      <c r="C318" s="23">
        <v>60309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5">
      <c r="B319" s="103">
        <v>310</v>
      </c>
      <c r="C319" s="23">
        <v>60310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5">
      <c r="B320" s="103">
        <v>311</v>
      </c>
      <c r="C320" s="23">
        <v>60311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5">
      <c r="B321" s="103">
        <v>312</v>
      </c>
      <c r="C321" s="23">
        <v>60312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5">
      <c r="B322" s="103">
        <v>313</v>
      </c>
      <c r="C322" s="23">
        <v>60313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5">
      <c r="B323" s="103">
        <v>314</v>
      </c>
      <c r="C323" s="23">
        <v>60314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5">
      <c r="B324" s="103">
        <v>315</v>
      </c>
      <c r="C324" s="23">
        <v>60315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5">
      <c r="B325" s="103">
        <v>316</v>
      </c>
      <c r="C325" s="23">
        <v>60316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5">
      <c r="B326" s="103">
        <v>317</v>
      </c>
      <c r="C326" s="23">
        <v>60317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5">
      <c r="B327" s="103">
        <v>318</v>
      </c>
      <c r="C327" s="23">
        <v>60318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5">
      <c r="B328" s="103">
        <v>319</v>
      </c>
      <c r="C328" s="23">
        <v>60319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5">
      <c r="B329" s="103">
        <v>320</v>
      </c>
      <c r="C329" s="23">
        <v>60320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5">
      <c r="B330" s="103">
        <v>321</v>
      </c>
      <c r="C330" s="23">
        <v>60321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5">
      <c r="B331" s="103">
        <v>322</v>
      </c>
      <c r="C331" s="23">
        <v>60322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5">
      <c r="B332" s="103">
        <v>323</v>
      </c>
      <c r="C332" s="23">
        <v>60323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5">
      <c r="B333" s="103">
        <v>324</v>
      </c>
      <c r="C333" s="23">
        <v>60324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5">
      <c r="B334" s="103">
        <v>325</v>
      </c>
      <c r="C334" s="23">
        <v>60325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5">
      <c r="B335" s="103">
        <v>326</v>
      </c>
      <c r="C335" s="23">
        <v>60326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5">
      <c r="B336" s="103">
        <v>327</v>
      </c>
      <c r="C336" s="23">
        <v>60327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5">
      <c r="B337" s="103">
        <v>328</v>
      </c>
      <c r="C337" s="23">
        <v>60328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5">
      <c r="B338" s="103">
        <v>329</v>
      </c>
      <c r="C338" s="23">
        <v>60329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5">
      <c r="B339" s="103">
        <v>330</v>
      </c>
      <c r="C339" s="23">
        <v>60330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5">
      <c r="B340" s="103">
        <v>331</v>
      </c>
      <c r="C340" s="23">
        <v>60331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5">
      <c r="B341" s="103">
        <v>332</v>
      </c>
      <c r="C341" s="23">
        <v>60332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5">
      <c r="B342" s="103">
        <v>333</v>
      </c>
      <c r="C342" s="23">
        <v>60333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5">
      <c r="B343" s="103">
        <v>334</v>
      </c>
      <c r="C343" s="23">
        <v>60334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5">
      <c r="B344" s="103">
        <v>335</v>
      </c>
      <c r="C344" s="23">
        <v>60335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5">
      <c r="B345" s="103">
        <v>336</v>
      </c>
      <c r="C345" s="23">
        <v>60336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5">
      <c r="B346" s="103">
        <v>337</v>
      </c>
      <c r="C346" s="23">
        <v>60337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5">
      <c r="B347" s="103">
        <v>338</v>
      </c>
      <c r="C347" s="23">
        <v>60338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5">
      <c r="B348" s="103">
        <v>339</v>
      </c>
      <c r="C348" s="23">
        <v>60339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5">
      <c r="B349" s="103">
        <v>340</v>
      </c>
      <c r="C349" s="23">
        <v>60340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5">
      <c r="B350" s="103">
        <v>341</v>
      </c>
      <c r="C350" s="23">
        <v>60341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5">
      <c r="B351" s="103">
        <v>342</v>
      </c>
      <c r="C351" s="23">
        <v>60342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5">
      <c r="B352" s="103">
        <v>343</v>
      </c>
      <c r="C352" s="23">
        <v>60343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5">
      <c r="B353" s="103">
        <v>344</v>
      </c>
      <c r="C353" s="23">
        <v>60344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5">
      <c r="B354" s="103">
        <v>345</v>
      </c>
      <c r="C354" s="23">
        <v>60345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5">
      <c r="B355" s="103">
        <v>346</v>
      </c>
      <c r="C355" s="23">
        <v>60346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5">
      <c r="B356" s="103">
        <v>347</v>
      </c>
      <c r="C356" s="23">
        <v>60347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5">
      <c r="B357" s="103">
        <v>348</v>
      </c>
      <c r="C357" s="23">
        <v>60348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5">
      <c r="B358" s="103">
        <v>349</v>
      </c>
      <c r="C358" s="23">
        <v>60349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5">
      <c r="B359" s="103">
        <v>350</v>
      </c>
      <c r="C359" s="23">
        <v>60350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5">
      <c r="B360" s="103">
        <v>351</v>
      </c>
      <c r="C360" s="23">
        <v>60351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5">
      <c r="B361" s="103">
        <v>352</v>
      </c>
      <c r="C361" s="23">
        <v>60352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5">
      <c r="B362" s="103">
        <v>353</v>
      </c>
      <c r="C362" s="23">
        <v>60353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5">
      <c r="B363" s="103">
        <v>354</v>
      </c>
      <c r="C363" s="23">
        <v>60354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5">
      <c r="B364" s="103">
        <v>355</v>
      </c>
      <c r="C364" s="23">
        <v>60355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5">
      <c r="B365" s="103">
        <v>356</v>
      </c>
      <c r="C365" s="23">
        <v>60356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5">
      <c r="B366" s="103">
        <v>357</v>
      </c>
      <c r="C366" s="23">
        <v>60357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5">
      <c r="B367" s="103">
        <v>358</v>
      </c>
      <c r="C367" s="23">
        <v>60358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5">
      <c r="B368" s="103">
        <v>359</v>
      </c>
      <c r="C368" s="23">
        <v>60359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5">
      <c r="B369" s="103">
        <v>360</v>
      </c>
      <c r="C369" s="23">
        <v>60360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5">
      <c r="B370" s="103">
        <v>361</v>
      </c>
      <c r="C370" s="23">
        <v>60361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5">
      <c r="B371" s="103">
        <v>362</v>
      </c>
      <c r="C371" s="23">
        <v>60362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5">
      <c r="B372" s="103">
        <v>363</v>
      </c>
      <c r="C372" s="23">
        <v>60363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5">
      <c r="B373" s="103">
        <v>364</v>
      </c>
      <c r="C373" s="23">
        <v>60364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5">
      <c r="B374" s="103">
        <v>365</v>
      </c>
      <c r="C374" s="23">
        <v>60365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5">
      <c r="B375" s="103">
        <v>366</v>
      </c>
      <c r="C375" s="23">
        <v>60366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5">
      <c r="B376" s="103">
        <v>367</v>
      </c>
      <c r="C376" s="23">
        <v>60367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5">
      <c r="B377" s="103">
        <v>368</v>
      </c>
      <c r="C377" s="23">
        <v>60368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5">
      <c r="B378" s="103">
        <v>369</v>
      </c>
      <c r="C378" s="23">
        <v>60369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5">
      <c r="B379" s="103">
        <v>370</v>
      </c>
      <c r="C379" s="23">
        <v>60370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5">
      <c r="B380" s="103">
        <v>371</v>
      </c>
      <c r="C380" s="23">
        <v>60371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5">
      <c r="B381" s="103">
        <v>372</v>
      </c>
      <c r="C381" s="23">
        <v>60372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5">
      <c r="B382" s="103">
        <v>373</v>
      </c>
      <c r="C382" s="23">
        <v>60373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5">
      <c r="B383" s="103">
        <v>374</v>
      </c>
      <c r="C383" s="23">
        <v>60374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5">
      <c r="B384" s="103">
        <v>375</v>
      </c>
      <c r="C384" s="23">
        <v>60375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5">
      <c r="B385" s="103">
        <v>376</v>
      </c>
      <c r="C385" s="23">
        <v>60376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5">
      <c r="B386" s="103">
        <v>377</v>
      </c>
      <c r="C386" s="23">
        <v>60377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5">
      <c r="B387" s="103">
        <v>378</v>
      </c>
      <c r="C387" s="23">
        <v>60378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5">
      <c r="B388" s="103">
        <v>379</v>
      </c>
      <c r="C388" s="23">
        <v>60379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5">
      <c r="B389" s="103">
        <v>380</v>
      </c>
      <c r="C389" s="23">
        <v>60380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5">
      <c r="B390" s="103">
        <v>381</v>
      </c>
      <c r="C390" s="23">
        <v>60381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5">
      <c r="B391" s="103">
        <v>382</v>
      </c>
      <c r="C391" s="23">
        <v>60382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5">
      <c r="B392" s="103">
        <v>383</v>
      </c>
      <c r="C392" s="23">
        <v>60383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5">
      <c r="B393" s="103">
        <v>384</v>
      </c>
      <c r="C393" s="23">
        <v>60384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5">
      <c r="B394" s="103">
        <v>385</v>
      </c>
      <c r="C394" s="23">
        <v>60385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5">
      <c r="B395" s="103">
        <v>386</v>
      </c>
      <c r="C395" s="23">
        <v>60386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5">
      <c r="B396" s="103">
        <v>387</v>
      </c>
      <c r="C396" s="23">
        <v>60387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5">
      <c r="B397" s="103">
        <v>388</v>
      </c>
      <c r="C397" s="23">
        <v>60388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5">
      <c r="B398" s="103">
        <v>389</v>
      </c>
      <c r="C398" s="23">
        <v>60389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5">
      <c r="B399" s="103">
        <v>390</v>
      </c>
      <c r="C399" s="23">
        <v>60390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5">
      <c r="B400" s="103">
        <v>391</v>
      </c>
      <c r="C400" s="23">
        <v>60391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5">
      <c r="B401" s="103">
        <v>392</v>
      </c>
      <c r="C401" s="23">
        <v>60392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5">
      <c r="B402" s="103">
        <v>393</v>
      </c>
      <c r="C402" s="23">
        <v>60393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5">
      <c r="B403" s="103">
        <v>394</v>
      </c>
      <c r="C403" s="23">
        <v>60394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5">
      <c r="B404" s="103">
        <v>395</v>
      </c>
      <c r="C404" s="23">
        <v>60395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5">
      <c r="B405" s="103">
        <v>396</v>
      </c>
      <c r="C405" s="23">
        <v>60396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5">
      <c r="B406" s="103">
        <v>397</v>
      </c>
      <c r="C406" s="23">
        <v>60397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5">
      <c r="B407" s="103">
        <v>398</v>
      </c>
      <c r="C407" s="23">
        <v>60398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5">
      <c r="B408" s="103">
        <v>399</v>
      </c>
      <c r="C408" s="23">
        <v>60399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5">
      <c r="B409" s="103">
        <v>400</v>
      </c>
      <c r="C409" s="23">
        <v>60400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5">
      <c r="B410" s="103">
        <v>401</v>
      </c>
      <c r="C410" s="23">
        <v>60401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5">
      <c r="B411" s="103">
        <v>402</v>
      </c>
      <c r="C411" s="23">
        <v>60402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5">
      <c r="B412" s="103">
        <v>403</v>
      </c>
      <c r="C412" s="23">
        <v>60403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5">
      <c r="B413" s="103">
        <v>404</v>
      </c>
      <c r="C413" s="23">
        <v>60404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5">
      <c r="B414" s="103">
        <v>405</v>
      </c>
      <c r="C414" s="23">
        <v>60405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5">
      <c r="B415" s="103">
        <v>406</v>
      </c>
      <c r="C415" s="23">
        <v>60406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5">
      <c r="B416" s="103">
        <v>407</v>
      </c>
      <c r="C416" s="23">
        <v>60407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5">
      <c r="B417" s="103">
        <v>408</v>
      </c>
      <c r="C417" s="23">
        <v>60408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5">
      <c r="B418" s="103">
        <v>409</v>
      </c>
      <c r="C418" s="23">
        <v>60409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5">
      <c r="B419" s="103">
        <v>410</v>
      </c>
      <c r="C419" s="23">
        <v>60410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5">
      <c r="B420" s="103">
        <v>411</v>
      </c>
      <c r="C420" s="23">
        <v>60411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5">
      <c r="B421" s="103">
        <v>412</v>
      </c>
      <c r="C421" s="23">
        <v>60412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5">
      <c r="B422" s="103">
        <v>413</v>
      </c>
      <c r="C422" s="23">
        <v>60413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5">
      <c r="B423" s="103">
        <v>414</v>
      </c>
      <c r="C423" s="23">
        <v>60414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5">
      <c r="B424" s="103">
        <v>415</v>
      </c>
      <c r="C424" s="23">
        <v>60415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5">
      <c r="B425" s="103">
        <v>416</v>
      </c>
      <c r="C425" s="23">
        <v>60416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5">
      <c r="B426" s="103">
        <v>417</v>
      </c>
      <c r="C426" s="23">
        <v>60417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5">
      <c r="B427" s="103">
        <v>418</v>
      </c>
      <c r="C427" s="23">
        <v>60418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5">
      <c r="B428" s="103">
        <v>419</v>
      </c>
      <c r="C428" s="23">
        <v>60419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5">
      <c r="B429" s="103">
        <v>420</v>
      </c>
      <c r="C429" s="23">
        <v>60420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5">
      <c r="B430" s="103">
        <v>421</v>
      </c>
      <c r="C430" s="23">
        <v>60421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5">
      <c r="B431" s="103">
        <v>422</v>
      </c>
      <c r="C431" s="23">
        <v>60422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5">
      <c r="B432" s="103">
        <v>423</v>
      </c>
      <c r="C432" s="23">
        <v>60423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5">
      <c r="B433" s="103">
        <v>424</v>
      </c>
      <c r="C433" s="23">
        <v>60424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5">
      <c r="B434" s="103">
        <v>425</v>
      </c>
      <c r="C434" s="23">
        <v>60425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5">
      <c r="B435" s="103">
        <v>426</v>
      </c>
      <c r="C435" s="23">
        <v>60426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5">
      <c r="B436" s="103">
        <v>427</v>
      </c>
      <c r="C436" s="23">
        <v>60427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5">
      <c r="B437" s="103">
        <v>428</v>
      </c>
      <c r="C437" s="23">
        <v>60428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5">
      <c r="B438" s="103">
        <v>429</v>
      </c>
      <c r="C438" s="23">
        <v>60429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5">
      <c r="B439" s="103">
        <v>430</v>
      </c>
      <c r="C439" s="23">
        <v>60430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5">
      <c r="B440" s="103">
        <v>431</v>
      </c>
      <c r="C440" s="23">
        <v>60431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5">
      <c r="B441" s="103">
        <v>432</v>
      </c>
      <c r="C441" s="23">
        <v>60432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5">
      <c r="B442" s="103">
        <v>433</v>
      </c>
      <c r="C442" s="23">
        <v>60433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5">
      <c r="B443" s="103">
        <v>434</v>
      </c>
      <c r="C443" s="23">
        <v>60434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5">
      <c r="B444" s="103">
        <v>435</v>
      </c>
      <c r="C444" s="23">
        <v>60435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5">
      <c r="B445" s="103">
        <v>436</v>
      </c>
      <c r="C445" s="23">
        <v>60436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5">
      <c r="B446" s="103">
        <v>437</v>
      </c>
      <c r="C446" s="23">
        <v>60437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5">
      <c r="B447" s="103">
        <v>438</v>
      </c>
      <c r="C447" s="23">
        <v>60438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5">
      <c r="B448" s="103">
        <v>439</v>
      </c>
      <c r="C448" s="23">
        <v>60439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5">
      <c r="B449" s="103">
        <v>440</v>
      </c>
      <c r="C449" s="23">
        <v>60440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5">
      <c r="B450" s="103">
        <v>441</v>
      </c>
      <c r="C450" s="23">
        <v>60441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5">
      <c r="B451" s="103">
        <v>442</v>
      </c>
      <c r="C451" s="23">
        <v>60442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5">
      <c r="B452" s="103">
        <v>443</v>
      </c>
      <c r="C452" s="23">
        <v>60443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5">
      <c r="B453" s="103">
        <v>444</v>
      </c>
      <c r="C453" s="23">
        <v>60444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5">
      <c r="B454" s="103">
        <v>445</v>
      </c>
      <c r="C454" s="23">
        <v>60445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5">
      <c r="B455" s="103">
        <v>446</v>
      </c>
      <c r="C455" s="23">
        <v>60446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5">
      <c r="B456" s="103">
        <v>447</v>
      </c>
      <c r="C456" s="23">
        <v>60447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5">
      <c r="B457" s="103">
        <v>448</v>
      </c>
      <c r="C457" s="23">
        <v>60448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5">
      <c r="B458" s="103">
        <v>449</v>
      </c>
      <c r="C458" s="23">
        <v>60449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5">
      <c r="B459" s="103">
        <v>450</v>
      </c>
      <c r="C459" s="23">
        <v>60450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5">
      <c r="B460" s="103">
        <v>451</v>
      </c>
      <c r="C460" s="23">
        <v>60451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5">
      <c r="B461" s="103">
        <v>452</v>
      </c>
      <c r="C461" s="23">
        <v>60452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5">
      <c r="B462" s="103">
        <v>453</v>
      </c>
      <c r="C462" s="23">
        <v>60453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5">
      <c r="B463" s="103">
        <v>454</v>
      </c>
      <c r="C463" s="23">
        <v>60454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5">
      <c r="B464" s="103">
        <v>455</v>
      </c>
      <c r="C464" s="23">
        <v>60455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5">
      <c r="B465" s="103">
        <v>456</v>
      </c>
      <c r="C465" s="23">
        <v>60456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5">
      <c r="B466" s="103">
        <v>457</v>
      </c>
      <c r="C466" s="23">
        <v>60457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5">
      <c r="B467" s="103">
        <v>458</v>
      </c>
      <c r="C467" s="23">
        <v>60458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5">
      <c r="B468" s="103">
        <v>459</v>
      </c>
      <c r="C468" s="23">
        <v>60459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5">
      <c r="B469" s="103">
        <v>460</v>
      </c>
      <c r="C469" s="23">
        <v>60460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5">
      <c r="B470" s="103">
        <v>461</v>
      </c>
      <c r="C470" s="23">
        <v>60461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5">
      <c r="B471" s="103">
        <v>462</v>
      </c>
      <c r="C471" s="23">
        <v>60462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5">
      <c r="B472" s="103">
        <v>463</v>
      </c>
      <c r="C472" s="23">
        <v>60463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5">
      <c r="B473" s="103">
        <v>464</v>
      </c>
      <c r="C473" s="23">
        <v>60464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5">
      <c r="B474" s="103">
        <v>465</v>
      </c>
      <c r="C474" s="23">
        <v>60465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5">
      <c r="B475" s="103">
        <v>466</v>
      </c>
      <c r="C475" s="23">
        <v>60466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5">
      <c r="B476" s="103">
        <v>467</v>
      </c>
      <c r="C476" s="23">
        <v>60467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5">
      <c r="B477" s="103">
        <v>468</v>
      </c>
      <c r="C477" s="23">
        <v>60468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5">
      <c r="B478" s="103">
        <v>469</v>
      </c>
      <c r="C478" s="23">
        <v>60469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5">
      <c r="B479" s="103">
        <v>470</v>
      </c>
      <c r="C479" s="23">
        <v>60470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5">
      <c r="B480" s="103">
        <v>471</v>
      </c>
      <c r="C480" s="23">
        <v>60471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5">
      <c r="B481" s="103">
        <v>472</v>
      </c>
      <c r="C481" s="23">
        <v>60472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5">
      <c r="B482" s="103">
        <v>473</v>
      </c>
      <c r="C482" s="23">
        <v>60473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5">
      <c r="B483" s="103">
        <v>474</v>
      </c>
      <c r="C483" s="23">
        <v>60474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5">
      <c r="B484" s="103">
        <v>475</v>
      </c>
      <c r="C484" s="23">
        <v>60475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5">
      <c r="B485" s="103">
        <v>476</v>
      </c>
      <c r="C485" s="23">
        <v>60476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5">
      <c r="B486" s="103">
        <v>477</v>
      </c>
      <c r="C486" s="23">
        <v>60477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5">
      <c r="B487" s="103">
        <v>478</v>
      </c>
      <c r="C487" s="23">
        <v>60478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5">
      <c r="B488" s="103">
        <v>479</v>
      </c>
      <c r="C488" s="23">
        <v>60479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5">
      <c r="B489" s="103">
        <v>480</v>
      </c>
      <c r="C489" s="23">
        <v>60480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5">
      <c r="B490" s="103">
        <v>481</v>
      </c>
      <c r="C490" s="23">
        <v>60481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5">
      <c r="B491" s="103">
        <v>482</v>
      </c>
      <c r="C491" s="23">
        <v>60482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5">
      <c r="B492" s="103">
        <v>483</v>
      </c>
      <c r="C492" s="23">
        <v>60483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5">
      <c r="B493" s="103">
        <v>484</v>
      </c>
      <c r="C493" s="23">
        <v>60484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5">
      <c r="B494" s="103">
        <v>485</v>
      </c>
      <c r="C494" s="23">
        <v>60485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5">
      <c r="B495" s="103">
        <v>486</v>
      </c>
      <c r="C495" s="23">
        <v>60486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5">
      <c r="B496" s="103">
        <v>487</v>
      </c>
      <c r="C496" s="23">
        <v>60487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5">
      <c r="B497" s="103">
        <v>488</v>
      </c>
      <c r="C497" s="23">
        <v>60488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5">
      <c r="B498" s="103">
        <v>489</v>
      </c>
      <c r="C498" s="23">
        <v>60489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5">
      <c r="B499" s="103">
        <v>490</v>
      </c>
      <c r="C499" s="23">
        <v>60490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5">
      <c r="B500" s="103">
        <v>491</v>
      </c>
      <c r="C500" s="23">
        <v>60491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5">
      <c r="B501" s="103">
        <v>492</v>
      </c>
      <c r="C501" s="23">
        <v>60492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5">
      <c r="B502" s="103">
        <v>493</v>
      </c>
      <c r="C502" s="23">
        <v>60493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5">
      <c r="B503" s="103">
        <v>494</v>
      </c>
      <c r="C503" s="23">
        <v>60494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5">
      <c r="B504" s="103">
        <v>495</v>
      </c>
      <c r="C504" s="23">
        <v>60495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5">
      <c r="B505" s="103">
        <v>496</v>
      </c>
      <c r="C505" s="23">
        <v>60496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5">
      <c r="B506" s="103">
        <v>497</v>
      </c>
      <c r="C506" s="23">
        <v>60497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5">
      <c r="B507" s="103">
        <v>498</v>
      </c>
      <c r="C507" s="23">
        <v>60498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5">
      <c r="B508" s="103">
        <v>499</v>
      </c>
      <c r="C508" s="23">
        <v>60499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5">
      <c r="B509" s="103">
        <v>500</v>
      </c>
      <c r="C509" s="23">
        <v>60500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5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0</v>
      </c>
      <c r="BO510" s="19">
        <f>IF(служ!F35="нет",0,1)*$A$6</f>
        <v>0</v>
      </c>
      <c r="BP510" s="19">
        <f>IF(служ!G35="нет",0,1)*$A$6</f>
        <v>0</v>
      </c>
      <c r="BQ510" s="19">
        <f>IF(служ!H35="нет",0,1)*$A$6</f>
        <v>0</v>
      </c>
      <c r="BR510" s="19">
        <f>IF(служ!I35="нет",0,1)*$A$6</f>
        <v>0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3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5">
      <c r="D512" s="39">
        <f>D10</f>
        <v>2</v>
      </c>
      <c r="F512" s="39">
        <f t="shared" ref="F512:Y512" si="93">F10</f>
        <v>0</v>
      </c>
      <c r="G512" s="39">
        <f t="shared" si="93"/>
        <v>1</v>
      </c>
      <c r="H512" s="39">
        <f t="shared" si="93"/>
        <v>1</v>
      </c>
      <c r="I512" s="39">
        <f t="shared" si="93"/>
        <v>1</v>
      </c>
      <c r="J512" s="39">
        <f t="shared" si="93"/>
        <v>1</v>
      </c>
      <c r="K512" s="39">
        <f t="shared" si="93"/>
        <v>0</v>
      </c>
      <c r="L512" s="39">
        <f t="shared" si="93"/>
        <v>1</v>
      </c>
      <c r="M512" s="39">
        <f t="shared" si="93"/>
        <v>0</v>
      </c>
      <c r="N512" s="39">
        <f t="shared" si="93"/>
        <v>0</v>
      </c>
      <c r="O512" s="39">
        <f t="shared" si="93"/>
        <v>0</v>
      </c>
      <c r="P512" s="39">
        <f t="shared" si="93"/>
        <v>1</v>
      </c>
      <c r="Q512" s="39">
        <f>Q10</f>
        <v>1</v>
      </c>
      <c r="R512" s="39">
        <f t="shared" si="93"/>
        <v>1</v>
      </c>
      <c r="S512" s="39">
        <f t="shared" si="93"/>
        <v>0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ж</v>
      </c>
      <c r="CT512" s="39">
        <f t="shared" si="96"/>
        <v>4</v>
      </c>
    </row>
    <row r="513" spans="4:98" ht="15" hidden="1" customHeight="1" x14ac:dyDescent="0.25">
      <c r="D513" s="39">
        <f t="shared" ref="D513:D576" si="97">D11</f>
        <v>1</v>
      </c>
      <c r="F513" s="39">
        <f t="shared" ref="F513:F576" si="98">F11</f>
        <v>0</v>
      </c>
      <c r="G513" s="39">
        <f t="shared" ref="G513:Y513" si="99">G11</f>
        <v>0</v>
      </c>
      <c r="H513" s="39">
        <f t="shared" si="99"/>
        <v>0</v>
      </c>
      <c r="I513" s="39">
        <f t="shared" si="99"/>
        <v>0</v>
      </c>
      <c r="J513" s="39">
        <f t="shared" si="99"/>
        <v>0</v>
      </c>
      <c r="K513" s="39">
        <f t="shared" si="99"/>
        <v>0</v>
      </c>
      <c r="L513" s="39">
        <f t="shared" si="99"/>
        <v>1</v>
      </c>
      <c r="M513" s="39">
        <f t="shared" si="99"/>
        <v>0</v>
      </c>
      <c r="N513" s="39">
        <f t="shared" si="99"/>
        <v>0</v>
      </c>
      <c r="O513" s="39">
        <f t="shared" si="99"/>
        <v>0</v>
      </c>
      <c r="P513" s="39">
        <f t="shared" si="99"/>
        <v>0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ж</v>
      </c>
      <c r="CT513" s="39">
        <f t="shared" si="96"/>
        <v>2</v>
      </c>
    </row>
    <row r="514" spans="4:98" ht="15" hidden="1" customHeight="1" x14ac:dyDescent="0.25">
      <c r="D514" s="39">
        <f t="shared" si="97"/>
        <v>2</v>
      </c>
      <c r="F514" s="39">
        <f t="shared" si="98"/>
        <v>0</v>
      </c>
      <c r="G514" s="39">
        <f t="shared" ref="G514:Y514" si="101">G12</f>
        <v>1</v>
      </c>
      <c r="H514" s="39">
        <f t="shared" si="101"/>
        <v>1</v>
      </c>
      <c r="I514" s="39">
        <f>I12</f>
        <v>1</v>
      </c>
      <c r="J514" s="39">
        <f t="shared" si="101"/>
        <v>2</v>
      </c>
      <c r="K514" s="39">
        <f t="shared" si="101"/>
        <v>1</v>
      </c>
      <c r="L514" s="39">
        <f t="shared" si="101"/>
        <v>1</v>
      </c>
      <c r="M514" s="39">
        <f t="shared" si="101"/>
        <v>1</v>
      </c>
      <c r="N514" s="39">
        <f t="shared" si="101"/>
        <v>1</v>
      </c>
      <c r="O514" s="39">
        <f t="shared" si="101"/>
        <v>1</v>
      </c>
      <c r="P514" s="39">
        <f t="shared" si="101"/>
        <v>1</v>
      </c>
      <c r="Q514" s="39">
        <f t="shared" si="101"/>
        <v>0</v>
      </c>
      <c r="R514" s="39">
        <f t="shared" si="101"/>
        <v>1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 t="str">
        <f t="shared" si="95"/>
        <v>нет</v>
      </c>
      <c r="CS514" s="39" t="str">
        <f t="shared" si="96"/>
        <v>ж</v>
      </c>
      <c r="CT514" s="39">
        <f t="shared" si="96"/>
        <v>5</v>
      </c>
    </row>
    <row r="515" spans="4:98" ht="15" hidden="1" customHeight="1" x14ac:dyDescent="0.25">
      <c r="D515" s="39">
        <f t="shared" si="97"/>
        <v>2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1</v>
      </c>
      <c r="I515" s="39">
        <f>I13</f>
        <v>0</v>
      </c>
      <c r="J515" s="39">
        <f t="shared" si="103"/>
        <v>0</v>
      </c>
      <c r="K515" s="39">
        <f>K13</f>
        <v>1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1</v>
      </c>
      <c r="P515" s="39">
        <f t="shared" si="103"/>
        <v>1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 t="str">
        <f t="shared" si="95"/>
        <v>нет</v>
      </c>
      <c r="CS515" s="39" t="str">
        <f t="shared" si="96"/>
        <v>м</v>
      </c>
      <c r="CT515" s="39">
        <f t="shared" si="96"/>
        <v>3</v>
      </c>
    </row>
    <row r="516" spans="4:98" ht="15" hidden="1" customHeight="1" x14ac:dyDescent="0.25">
      <c r="D516" s="39">
        <f t="shared" si="97"/>
        <v>2</v>
      </c>
      <c r="F516" s="39">
        <f t="shared" si="98"/>
        <v>0</v>
      </c>
      <c r="G516" s="39">
        <f t="shared" ref="G516:Y516" si="105">G14</f>
        <v>1</v>
      </c>
      <c r="H516" s="39">
        <f t="shared" si="105"/>
        <v>1</v>
      </c>
      <c r="I516" s="39">
        <f t="shared" si="105"/>
        <v>2</v>
      </c>
      <c r="J516" s="39">
        <f t="shared" si="105"/>
        <v>0</v>
      </c>
      <c r="K516" s="39">
        <f>K14</f>
        <v>1</v>
      </c>
      <c r="L516" s="39">
        <f>L14</f>
        <v>1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1</v>
      </c>
      <c r="Q516" s="39">
        <f t="shared" si="105"/>
        <v>1</v>
      </c>
      <c r="R516" s="39">
        <f t="shared" si="105"/>
        <v>1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 t="str">
        <f t="shared" si="95"/>
        <v>нет</v>
      </c>
      <c r="CS516" s="39" t="str">
        <f t="shared" si="96"/>
        <v>ж</v>
      </c>
      <c r="CT516" s="39">
        <f t="shared" si="96"/>
        <v>4</v>
      </c>
    </row>
    <row r="517" spans="4:98" ht="15" hidden="1" customHeight="1" x14ac:dyDescent="0.25">
      <c r="D517" s="39">
        <f t="shared" si="97"/>
        <v>1</v>
      </c>
      <c r="F517" s="39">
        <f t="shared" si="98"/>
        <v>0</v>
      </c>
      <c r="G517" s="39">
        <f t="shared" ref="G517:Y517" si="107">G15</f>
        <v>1</v>
      </c>
      <c r="H517" s="39">
        <f t="shared" si="107"/>
        <v>1</v>
      </c>
      <c r="I517" s="39">
        <f>I15</f>
        <v>1</v>
      </c>
      <c r="J517" s="39">
        <f t="shared" si="107"/>
        <v>2</v>
      </c>
      <c r="K517" s="39">
        <f t="shared" ref="K517:K522" si="108">K15</f>
        <v>1</v>
      </c>
      <c r="L517" s="39">
        <f t="shared" si="107"/>
        <v>0</v>
      </c>
      <c r="M517" s="39">
        <f t="shared" si="107"/>
        <v>1</v>
      </c>
      <c r="N517" s="39">
        <f t="shared" si="107"/>
        <v>0</v>
      </c>
      <c r="O517" s="39">
        <f t="shared" si="107"/>
        <v>1</v>
      </c>
      <c r="P517" s="39">
        <f t="shared" si="107"/>
        <v>1</v>
      </c>
      <c r="Q517" s="39">
        <f t="shared" si="107"/>
        <v>1</v>
      </c>
      <c r="R517" s="39">
        <f t="shared" si="107"/>
        <v>1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 t="str">
        <f t="shared" si="95"/>
        <v>нет</v>
      </c>
      <c r="CS517" s="39" t="str">
        <f t="shared" si="96"/>
        <v>м</v>
      </c>
      <c r="CT517" s="39">
        <f t="shared" si="96"/>
        <v>5</v>
      </c>
    </row>
    <row r="518" spans="4:98" ht="15" hidden="1" customHeight="1" x14ac:dyDescent="0.25">
      <c r="D518" s="39">
        <f t="shared" si="97"/>
        <v>2</v>
      </c>
      <c r="F518" s="39">
        <f t="shared" si="98"/>
        <v>0</v>
      </c>
      <c r="G518" s="39">
        <f t="shared" ref="G518:Y518" si="110">G16</f>
        <v>1</v>
      </c>
      <c r="H518" s="39">
        <f t="shared" si="110"/>
        <v>1</v>
      </c>
      <c r="I518" s="39">
        <f>I16</f>
        <v>1</v>
      </c>
      <c r="J518" s="39">
        <f>J16</f>
        <v>2</v>
      </c>
      <c r="K518" s="39">
        <f t="shared" si="108"/>
        <v>0</v>
      </c>
      <c r="L518" s="39">
        <f t="shared" si="110"/>
        <v>1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1</v>
      </c>
      <c r="Q518" s="39">
        <f t="shared" si="110"/>
        <v>1</v>
      </c>
      <c r="R518" s="39">
        <f t="shared" si="110"/>
        <v>1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 t="str">
        <f t="shared" si="95"/>
        <v>нет</v>
      </c>
      <c r="CS518" s="39" t="str">
        <f t="shared" si="96"/>
        <v>ж</v>
      </c>
      <c r="CT518" s="39">
        <f t="shared" si="96"/>
        <v>5</v>
      </c>
    </row>
    <row r="519" spans="4:98" ht="15" hidden="1" customHeight="1" x14ac:dyDescent="0.25">
      <c r="D519" s="39">
        <f t="shared" si="97"/>
        <v>2</v>
      </c>
      <c r="F519" s="39">
        <f t="shared" si="98"/>
        <v>0</v>
      </c>
      <c r="G519" s="39">
        <f t="shared" ref="G519:Y519" si="112">G17</f>
        <v>1</v>
      </c>
      <c r="H519" s="39">
        <f t="shared" si="112"/>
        <v>0</v>
      </c>
      <c r="I519" s="39">
        <f>I17</f>
        <v>0</v>
      </c>
      <c r="J519" s="39">
        <f>J17</f>
        <v>3</v>
      </c>
      <c r="K519" s="39">
        <f t="shared" si="108"/>
        <v>0</v>
      </c>
      <c r="L519" s="39">
        <f t="shared" si="112"/>
        <v>1</v>
      </c>
      <c r="M519" s="39">
        <f t="shared" si="112"/>
        <v>0</v>
      </c>
      <c r="N519" s="39">
        <f t="shared" si="112"/>
        <v>1</v>
      </c>
      <c r="O519" s="39">
        <f t="shared" si="112"/>
        <v>0</v>
      </c>
      <c r="P519" s="39">
        <f t="shared" si="112"/>
        <v>1</v>
      </c>
      <c r="Q519" s="39">
        <f t="shared" si="112"/>
        <v>1</v>
      </c>
      <c r="R519" s="39">
        <f t="shared" si="112"/>
        <v>1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 t="str">
        <f t="shared" si="95"/>
        <v>нет</v>
      </c>
      <c r="CS519" s="39" t="str">
        <f t="shared" si="96"/>
        <v>ж</v>
      </c>
      <c r="CT519" s="39">
        <f t="shared" si="96"/>
        <v>4</v>
      </c>
    </row>
    <row r="520" spans="4:98" ht="15" hidden="1" customHeight="1" x14ac:dyDescent="0.25">
      <c r="D520" s="39">
        <f t="shared" si="97"/>
        <v>2</v>
      </c>
      <c r="F520" s="39">
        <f t="shared" si="98"/>
        <v>0</v>
      </c>
      <c r="G520" s="39">
        <f>G18</f>
        <v>1</v>
      </c>
      <c r="H520" s="39">
        <f t="shared" ref="H520:Y520" si="114">H18</f>
        <v>1</v>
      </c>
      <c r="I520" s="39">
        <f t="shared" si="114"/>
        <v>1</v>
      </c>
      <c r="J520" s="39">
        <f>J18</f>
        <v>0</v>
      </c>
      <c r="K520" s="39">
        <f t="shared" si="108"/>
        <v>1</v>
      </c>
      <c r="L520" s="39">
        <f t="shared" si="114"/>
        <v>1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1</v>
      </c>
      <c r="Q520" s="39">
        <f t="shared" si="114"/>
        <v>0</v>
      </c>
      <c r="R520" s="39">
        <f t="shared" si="114"/>
        <v>1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 t="str">
        <f t="shared" si="95"/>
        <v>нет</v>
      </c>
      <c r="CS520" s="39" t="str">
        <f t="shared" si="96"/>
        <v>м</v>
      </c>
      <c r="CT520" s="39">
        <f t="shared" si="96"/>
        <v>3</v>
      </c>
    </row>
    <row r="521" spans="4:98" ht="15" hidden="1" customHeight="1" x14ac:dyDescent="0.25">
      <c r="D521" s="39">
        <f t="shared" si="97"/>
        <v>2</v>
      </c>
      <c r="F521" s="39">
        <f t="shared" si="98"/>
        <v>0</v>
      </c>
      <c r="G521" s="39">
        <f t="shared" ref="G521:Y521" si="116">G19</f>
        <v>1</v>
      </c>
      <c r="H521" s="39">
        <f t="shared" si="116"/>
        <v>1</v>
      </c>
      <c r="I521" s="39">
        <f t="shared" si="116"/>
        <v>2</v>
      </c>
      <c r="J521" s="39">
        <f t="shared" si="116"/>
        <v>3</v>
      </c>
      <c r="K521" s="39">
        <f t="shared" si="108"/>
        <v>0</v>
      </c>
      <c r="L521" s="39">
        <f t="shared" si="116"/>
        <v>1</v>
      </c>
      <c r="M521" s="39">
        <f t="shared" si="116"/>
        <v>1</v>
      </c>
      <c r="N521" s="39">
        <f t="shared" si="116"/>
        <v>0</v>
      </c>
      <c r="O521" s="39">
        <f t="shared" si="116"/>
        <v>0</v>
      </c>
      <c r="P521" s="39">
        <f>P19</f>
        <v>1</v>
      </c>
      <c r="Q521" s="39">
        <f t="shared" si="116"/>
        <v>1</v>
      </c>
      <c r="R521" s="39">
        <f t="shared" si="116"/>
        <v>1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 t="str">
        <f t="shared" si="95"/>
        <v>нет</v>
      </c>
      <c r="CS521" s="39" t="str">
        <f t="shared" si="96"/>
        <v>ж</v>
      </c>
      <c r="CT521" s="39">
        <f t="shared" si="96"/>
        <v>5</v>
      </c>
    </row>
    <row r="522" spans="4:98" ht="15" hidden="1" customHeight="1" x14ac:dyDescent="0.25">
      <c r="D522" s="39">
        <f t="shared" si="97"/>
        <v>2</v>
      </c>
      <c r="F522" s="39">
        <f t="shared" si="98"/>
        <v>0</v>
      </c>
      <c r="G522" s="39">
        <f>G20</f>
        <v>1</v>
      </c>
      <c r="H522" s="39">
        <f t="shared" ref="H522:Y522" si="118">H20</f>
        <v>1</v>
      </c>
      <c r="I522" s="39">
        <f t="shared" si="118"/>
        <v>1</v>
      </c>
      <c r="J522" s="39">
        <f t="shared" si="118"/>
        <v>0</v>
      </c>
      <c r="K522" s="39">
        <f t="shared" si="108"/>
        <v>1</v>
      </c>
      <c r="L522" s="39">
        <f t="shared" si="118"/>
        <v>0</v>
      </c>
      <c r="M522" s="39">
        <f t="shared" si="118"/>
        <v>0</v>
      </c>
      <c r="N522" s="39">
        <f t="shared" si="118"/>
        <v>1</v>
      </c>
      <c r="O522" s="39">
        <f t="shared" si="118"/>
        <v>1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 t="str">
        <f t="shared" si="95"/>
        <v>нет</v>
      </c>
      <c r="CS522" s="39" t="str">
        <f t="shared" si="96"/>
        <v>м</v>
      </c>
      <c r="CT522" s="39">
        <f t="shared" si="96"/>
        <v>3</v>
      </c>
    </row>
    <row r="523" spans="4:98" ht="15" hidden="1" customHeight="1" x14ac:dyDescent="0.25">
      <c r="D523" s="39">
        <f t="shared" si="97"/>
        <v>1</v>
      </c>
      <c r="F523" s="39">
        <f t="shared" si="98"/>
        <v>0</v>
      </c>
      <c r="G523" s="39">
        <f>G21</f>
        <v>0</v>
      </c>
      <c r="H523" s="39">
        <f t="shared" ref="H523:Y523" si="120">H21</f>
        <v>1</v>
      </c>
      <c r="I523" s="39">
        <f t="shared" si="120"/>
        <v>1</v>
      </c>
      <c r="J523" s="39">
        <f t="shared" si="120"/>
        <v>1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1</v>
      </c>
      <c r="O523" s="39">
        <f t="shared" si="120"/>
        <v>0</v>
      </c>
      <c r="P523" s="39">
        <f t="shared" si="120"/>
        <v>0</v>
      </c>
      <c r="Q523" s="39">
        <f t="shared" si="120"/>
        <v>1</v>
      </c>
      <c r="R523" s="39">
        <f t="shared" si="120"/>
        <v>1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 t="str">
        <f t="shared" si="95"/>
        <v>нет</v>
      </c>
      <c r="CS523" s="39" t="str">
        <f t="shared" si="96"/>
        <v>м</v>
      </c>
      <c r="CT523" s="39">
        <f t="shared" si="96"/>
        <v>4</v>
      </c>
    </row>
    <row r="524" spans="4:98" ht="15" hidden="1" customHeight="1" x14ac:dyDescent="0.25">
      <c r="D524" s="39">
        <f t="shared" si="97"/>
        <v>1</v>
      </c>
      <c r="F524" s="39">
        <f t="shared" si="98"/>
        <v>0</v>
      </c>
      <c r="G524" s="39">
        <f t="shared" ref="G524:Y524" si="122">G22</f>
        <v>1</v>
      </c>
      <c r="H524" s="39">
        <f t="shared" si="122"/>
        <v>1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1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 t="str">
        <f t="shared" si="95"/>
        <v>нет</v>
      </c>
      <c r="CS524" s="39" t="str">
        <f t="shared" si="96"/>
        <v>ж</v>
      </c>
      <c r="CT524" s="39">
        <f t="shared" si="96"/>
        <v>2</v>
      </c>
    </row>
    <row r="525" spans="4:98" ht="15" hidden="1" customHeight="1" x14ac:dyDescent="0.25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5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5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5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5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5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5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5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5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5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5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5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5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5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5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5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5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5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5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5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5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5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5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5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5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5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5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5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5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5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5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5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5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5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5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5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5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5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5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5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5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5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5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5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5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5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5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5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5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5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5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5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5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5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5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5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5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5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5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5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5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5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5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5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5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5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5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5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5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5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5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5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5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5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5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5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5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5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5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5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5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5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5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5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5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5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5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5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5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5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5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5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5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5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5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5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5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5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5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5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5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5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5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5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5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5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5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5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5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5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5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5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5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5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5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5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5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5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5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5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5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5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5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5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5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5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5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5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5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5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5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5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5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5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5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5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5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5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5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5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5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5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5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5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5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5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5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5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5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5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5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5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5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5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5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5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5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5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5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5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5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5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5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5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5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5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5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5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5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5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5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5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5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5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5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5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5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5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5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5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5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5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5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5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5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5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5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5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5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5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5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5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5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5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5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5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5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5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5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5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5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5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5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5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5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5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5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5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5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5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5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5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5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5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5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5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5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5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5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5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5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5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5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5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5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5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5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5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5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5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5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5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5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5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5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5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5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5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5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5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5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5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5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5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5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5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5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5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5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5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5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5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5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5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5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5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5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5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5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5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5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5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5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5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5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5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5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5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5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5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5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5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5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5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5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5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5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5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5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5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5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5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5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5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5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5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5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5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5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5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5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5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5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5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5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5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5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5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5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5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5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5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5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5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5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5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5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5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5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5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5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5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5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5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5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5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5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5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5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5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5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5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5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5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5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5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5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5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5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5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5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5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5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5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5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5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5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5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5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5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5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5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5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5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5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5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5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5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5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5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5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5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5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5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5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5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5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5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5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5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5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5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5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5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5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5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5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5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5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5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5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5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5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5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5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5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5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5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5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5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5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5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5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5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5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5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5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5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5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5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5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5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5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5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5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5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5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5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5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5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5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5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5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5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5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5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5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5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5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5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5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5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5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5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5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5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5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5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5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5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5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5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5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5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5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5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5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5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5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5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5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5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5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5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5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5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5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5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5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5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5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5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5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5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5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5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5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5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5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5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5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5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5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5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5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5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5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5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5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5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5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5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5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5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5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5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5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5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5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5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5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5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5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5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5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5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5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5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5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5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5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5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5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5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5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5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5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5"/>
    <row r="1013" spans="4:98" hidden="1" x14ac:dyDescent="0.25"/>
    <row r="1014" spans="4:98" hidden="1" x14ac:dyDescent="0.25"/>
    <row r="1015" spans="4:98" hidden="1" x14ac:dyDescent="0.25"/>
    <row r="1016" spans="4:98" hidden="1" x14ac:dyDescent="0.25"/>
    <row r="1017" spans="4:98" hidden="1" x14ac:dyDescent="0.25"/>
    <row r="1018" spans="4:98" hidden="1" x14ac:dyDescent="0.25"/>
    <row r="1019" spans="4:98" hidden="1" x14ac:dyDescent="0.25"/>
    <row r="1020" spans="4:98" hidden="1" x14ac:dyDescent="0.25"/>
    <row r="1021" spans="4:98" hidden="1" x14ac:dyDescent="0.25"/>
    <row r="1022" spans="4:98" hidden="1" x14ac:dyDescent="0.25"/>
    <row r="1023" spans="4:98" hidden="1" x14ac:dyDescent="0.25"/>
    <row r="1024" spans="4:98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8671875" defaultRowHeight="14.4" zeroHeight="1" x14ac:dyDescent="0.3"/>
  <cols>
    <col min="1" max="2" width="12.44140625" style="152" customWidth="1"/>
    <col min="3" max="3" width="65.88671875" style="152" customWidth="1"/>
    <col min="4" max="4" width="15.88671875" style="149"/>
    <col min="5" max="20" width="15.88671875" style="149" hidden="1" customWidth="1"/>
    <col min="21" max="16384" width="15.88671875" style="149"/>
  </cols>
  <sheetData>
    <row r="1" spans="1:20" ht="15" thickBot="1" x14ac:dyDescent="0.35">
      <c r="C1" s="151" t="s">
        <v>283</v>
      </c>
      <c r="H1" s="149" t="s">
        <v>299</v>
      </c>
      <c r="I1" s="149" t="s">
        <v>300</v>
      </c>
      <c r="J1" s="149" t="s">
        <v>301</v>
      </c>
      <c r="K1" s="149" t="s">
        <v>302</v>
      </c>
      <c r="T1" s="149" t="s">
        <v>238</v>
      </c>
    </row>
    <row r="2" spans="1:20" ht="28.8" x14ac:dyDescent="0.3">
      <c r="A2" s="157" t="s">
        <v>299</v>
      </c>
      <c r="B2" s="158" t="s">
        <v>300</v>
      </c>
      <c r="C2" s="159" t="s">
        <v>301</v>
      </c>
      <c r="H2" s="149" t="s">
        <v>303</v>
      </c>
      <c r="I2" s="149" t="s">
        <v>304</v>
      </c>
      <c r="J2" s="149" t="s">
        <v>305</v>
      </c>
      <c r="K2" s="149" t="s">
        <v>306</v>
      </c>
    </row>
    <row r="3" spans="1:20" ht="43.2" x14ac:dyDescent="0.3">
      <c r="A3" s="160" t="s">
        <v>303</v>
      </c>
      <c r="B3" s="161" t="s">
        <v>304</v>
      </c>
      <c r="C3" s="162" t="s">
        <v>305</v>
      </c>
      <c r="H3" s="149" t="s">
        <v>307</v>
      </c>
      <c r="I3" s="149" t="s">
        <v>308</v>
      </c>
      <c r="J3" s="149" t="s">
        <v>309</v>
      </c>
      <c r="K3" s="149" t="s">
        <v>310</v>
      </c>
    </row>
    <row r="4" spans="1:20" ht="43.2" x14ac:dyDescent="0.3">
      <c r="A4" s="160" t="s">
        <v>307</v>
      </c>
      <c r="B4" s="161" t="s">
        <v>308</v>
      </c>
      <c r="C4" s="162" t="s">
        <v>309</v>
      </c>
      <c r="H4" s="149" t="s">
        <v>311</v>
      </c>
      <c r="I4" s="149" t="s">
        <v>312</v>
      </c>
      <c r="J4" s="149" t="s">
        <v>313</v>
      </c>
      <c r="K4" s="149" t="s">
        <v>314</v>
      </c>
    </row>
    <row r="5" spans="1:20" ht="28.8" x14ac:dyDescent="0.3">
      <c r="A5" s="160" t="s">
        <v>311</v>
      </c>
      <c r="B5" s="161" t="s">
        <v>312</v>
      </c>
      <c r="C5" s="162" t="s">
        <v>313</v>
      </c>
      <c r="H5" s="149" t="s">
        <v>315</v>
      </c>
      <c r="I5" s="149" t="s">
        <v>316</v>
      </c>
      <c r="J5" s="149" t="s">
        <v>317</v>
      </c>
      <c r="K5" s="149" t="s">
        <v>318</v>
      </c>
    </row>
    <row r="6" spans="1:20" ht="28.8" x14ac:dyDescent="0.3">
      <c r="A6" s="160" t="s">
        <v>315</v>
      </c>
      <c r="B6" s="161" t="s">
        <v>316</v>
      </c>
      <c r="C6" s="162" t="s">
        <v>317</v>
      </c>
      <c r="H6" s="149" t="s">
        <v>319</v>
      </c>
      <c r="I6" s="149" t="s">
        <v>320</v>
      </c>
      <c r="J6" s="149" t="s">
        <v>321</v>
      </c>
      <c r="K6" s="149" t="s">
        <v>322</v>
      </c>
    </row>
    <row r="7" spans="1:20" ht="28.8" x14ac:dyDescent="0.3">
      <c r="A7" s="160" t="s">
        <v>319</v>
      </c>
      <c r="B7" s="161" t="s">
        <v>320</v>
      </c>
      <c r="C7" s="162" t="s">
        <v>321</v>
      </c>
      <c r="H7" s="149" t="s">
        <v>323</v>
      </c>
      <c r="I7" s="149" t="s">
        <v>324</v>
      </c>
      <c r="J7" s="149" t="s">
        <v>325</v>
      </c>
      <c r="K7" s="149" t="s">
        <v>326</v>
      </c>
    </row>
    <row r="8" spans="1:20" ht="28.8" x14ac:dyDescent="0.3">
      <c r="A8" s="160" t="s">
        <v>323</v>
      </c>
      <c r="B8" s="161" t="s">
        <v>324</v>
      </c>
      <c r="C8" s="162" t="s">
        <v>325</v>
      </c>
      <c r="H8" s="149" t="s">
        <v>327</v>
      </c>
      <c r="I8" s="149" t="s">
        <v>328</v>
      </c>
      <c r="J8" s="149" t="s">
        <v>329</v>
      </c>
      <c r="K8" s="149" t="s">
        <v>330</v>
      </c>
    </row>
    <row r="9" spans="1:20" ht="29.4" thickBot="1" x14ac:dyDescent="0.35">
      <c r="A9" s="163" t="s">
        <v>327</v>
      </c>
      <c r="B9" s="164" t="s">
        <v>328</v>
      </c>
      <c r="C9" s="165" t="s">
        <v>329</v>
      </c>
      <c r="H9" s="149" t="s">
        <v>331</v>
      </c>
      <c r="I9" s="149">
        <v>977</v>
      </c>
      <c r="J9" s="149" t="s">
        <v>332</v>
      </c>
      <c r="K9" s="149" t="s">
        <v>333</v>
      </c>
    </row>
    <row r="10" spans="1:20" ht="15" thickBot="1" x14ac:dyDescent="0.35">
      <c r="C10" s="151" t="s">
        <v>238</v>
      </c>
      <c r="H10" s="149" t="s">
        <v>334</v>
      </c>
      <c r="I10" s="149">
        <v>982</v>
      </c>
      <c r="J10" s="149" t="s">
        <v>335</v>
      </c>
      <c r="K10" s="149" t="s">
        <v>336</v>
      </c>
    </row>
    <row r="11" spans="1:20" ht="28.8" x14ac:dyDescent="0.3">
      <c r="A11" s="157" t="s">
        <v>331</v>
      </c>
      <c r="B11" s="158">
        <v>977</v>
      </c>
      <c r="C11" s="159" t="s">
        <v>332</v>
      </c>
      <c r="H11" s="149" t="s">
        <v>337</v>
      </c>
      <c r="I11" s="149">
        <v>987</v>
      </c>
      <c r="J11" s="149" t="s">
        <v>338</v>
      </c>
      <c r="K11" s="149" t="s">
        <v>339</v>
      </c>
    </row>
    <row r="12" spans="1:20" ht="28.8" x14ac:dyDescent="0.3">
      <c r="A12" s="160" t="s">
        <v>334</v>
      </c>
      <c r="B12" s="161">
        <v>982</v>
      </c>
      <c r="C12" s="162" t="s">
        <v>335</v>
      </c>
      <c r="H12" s="149" t="s">
        <v>340</v>
      </c>
      <c r="I12" s="149">
        <v>988</v>
      </c>
      <c r="J12" s="149" t="s">
        <v>341</v>
      </c>
      <c r="K12" s="149" t="s">
        <v>342</v>
      </c>
    </row>
    <row r="13" spans="1:20" ht="28.8" x14ac:dyDescent="0.3">
      <c r="A13" s="160" t="s">
        <v>337</v>
      </c>
      <c r="B13" s="161">
        <v>987</v>
      </c>
      <c r="C13" s="162" t="s">
        <v>338</v>
      </c>
      <c r="H13" s="149" t="s">
        <v>343</v>
      </c>
      <c r="I13" s="149">
        <v>992</v>
      </c>
      <c r="J13" s="149" t="s">
        <v>344</v>
      </c>
      <c r="K13" s="149" t="s">
        <v>345</v>
      </c>
    </row>
    <row r="14" spans="1:20" ht="28.8" x14ac:dyDescent="0.3">
      <c r="A14" s="160" t="s">
        <v>340</v>
      </c>
      <c r="B14" s="161">
        <v>988</v>
      </c>
      <c r="C14" s="162" t="s">
        <v>341</v>
      </c>
      <c r="H14" s="149" t="s">
        <v>346</v>
      </c>
      <c r="I14" s="149">
        <v>997</v>
      </c>
      <c r="J14" s="149" t="s">
        <v>347</v>
      </c>
      <c r="K14" s="149" t="s">
        <v>348</v>
      </c>
    </row>
    <row r="15" spans="1:20" x14ac:dyDescent="0.3">
      <c r="A15" s="160" t="s">
        <v>343</v>
      </c>
      <c r="B15" s="161">
        <v>992</v>
      </c>
      <c r="C15" s="162" t="s">
        <v>344</v>
      </c>
      <c r="H15" s="149" t="s">
        <v>349</v>
      </c>
      <c r="I15" s="149">
        <v>1001</v>
      </c>
      <c r="J15" s="149" t="s">
        <v>350</v>
      </c>
      <c r="K15" s="149" t="s">
        <v>351</v>
      </c>
    </row>
    <row r="16" spans="1:20" ht="28.8" x14ac:dyDescent="0.3">
      <c r="A16" s="160" t="s">
        <v>346</v>
      </c>
      <c r="B16" s="161">
        <v>997</v>
      </c>
      <c r="C16" s="162" t="s">
        <v>347</v>
      </c>
      <c r="H16" s="149" t="s">
        <v>352</v>
      </c>
      <c r="I16" s="149">
        <v>1006</v>
      </c>
      <c r="J16" s="149" t="s">
        <v>353</v>
      </c>
      <c r="K16" s="149" t="s">
        <v>354</v>
      </c>
    </row>
    <row r="17" spans="1:11" x14ac:dyDescent="0.3">
      <c r="A17" s="160" t="s">
        <v>349</v>
      </c>
      <c r="B17" s="161">
        <v>1001</v>
      </c>
      <c r="C17" s="162" t="s">
        <v>350</v>
      </c>
      <c r="H17" s="149" t="s">
        <v>355</v>
      </c>
      <c r="I17" s="149">
        <v>1007</v>
      </c>
      <c r="J17" s="149" t="s">
        <v>356</v>
      </c>
      <c r="K17" s="149" t="s">
        <v>357</v>
      </c>
    </row>
    <row r="18" spans="1:11" ht="28.8" x14ac:dyDescent="0.3">
      <c r="A18" s="160" t="s">
        <v>352</v>
      </c>
      <c r="B18" s="161">
        <v>1006</v>
      </c>
      <c r="C18" s="162" t="s">
        <v>353</v>
      </c>
      <c r="H18" s="149" t="s">
        <v>358</v>
      </c>
      <c r="I18" s="149">
        <v>1014</v>
      </c>
      <c r="J18" s="149" t="s">
        <v>359</v>
      </c>
      <c r="K18" s="149" t="s">
        <v>360</v>
      </c>
    </row>
    <row r="19" spans="1:11" ht="43.2" x14ac:dyDescent="0.3">
      <c r="A19" s="160" t="s">
        <v>355</v>
      </c>
      <c r="B19" s="161">
        <v>1007</v>
      </c>
      <c r="C19" s="162" t="s">
        <v>356</v>
      </c>
      <c r="H19" s="149" t="s">
        <v>361</v>
      </c>
      <c r="I19" s="149">
        <v>1019</v>
      </c>
      <c r="J19" s="149" t="s">
        <v>362</v>
      </c>
      <c r="K19" s="149" t="s">
        <v>363</v>
      </c>
    </row>
    <row r="20" spans="1:11" x14ac:dyDescent="0.3">
      <c r="A20" s="160" t="s">
        <v>358</v>
      </c>
      <c r="B20" s="161">
        <v>1014</v>
      </c>
      <c r="C20" s="162" t="s">
        <v>359</v>
      </c>
      <c r="H20" s="149" t="s">
        <v>364</v>
      </c>
      <c r="I20" s="149">
        <v>1023</v>
      </c>
      <c r="J20" s="149" t="s">
        <v>365</v>
      </c>
      <c r="K20" s="149" t="s">
        <v>366</v>
      </c>
    </row>
    <row r="21" spans="1:11" ht="28.8" x14ac:dyDescent="0.3">
      <c r="A21" s="160" t="s">
        <v>361</v>
      </c>
      <c r="B21" s="161">
        <v>1019</v>
      </c>
      <c r="C21" s="162" t="s">
        <v>362</v>
      </c>
      <c r="H21" s="149" t="s">
        <v>367</v>
      </c>
      <c r="I21" s="149">
        <v>1029</v>
      </c>
      <c r="J21" s="149" t="s">
        <v>368</v>
      </c>
      <c r="K21" s="149" t="s">
        <v>369</v>
      </c>
    </row>
    <row r="22" spans="1:11" x14ac:dyDescent="0.3">
      <c r="A22" s="160" t="s">
        <v>364</v>
      </c>
      <c r="B22" s="161">
        <v>1023</v>
      </c>
      <c r="C22" s="162" t="s">
        <v>365</v>
      </c>
      <c r="H22" s="149" t="s">
        <v>370</v>
      </c>
      <c r="I22" s="149">
        <v>1034</v>
      </c>
      <c r="J22" s="149" t="s">
        <v>371</v>
      </c>
      <c r="K22" s="149" t="s">
        <v>372</v>
      </c>
    </row>
    <row r="23" spans="1:11" ht="28.8" x14ac:dyDescent="0.3">
      <c r="A23" s="160" t="s">
        <v>367</v>
      </c>
      <c r="B23" s="161">
        <v>1029</v>
      </c>
      <c r="C23" s="162" t="s">
        <v>368</v>
      </c>
      <c r="H23" s="149" t="s">
        <v>373</v>
      </c>
      <c r="I23" s="149">
        <v>1038</v>
      </c>
      <c r="J23" s="149" t="s">
        <v>374</v>
      </c>
      <c r="K23" s="149" t="s">
        <v>375</v>
      </c>
    </row>
    <row r="24" spans="1:11" ht="28.8" x14ac:dyDescent="0.3">
      <c r="A24" s="160" t="s">
        <v>370</v>
      </c>
      <c r="B24" s="161">
        <v>1034</v>
      </c>
      <c r="C24" s="162" t="s">
        <v>371</v>
      </c>
      <c r="H24" s="149" t="s">
        <v>376</v>
      </c>
      <c r="I24" s="149">
        <v>1042</v>
      </c>
      <c r="J24" s="149" t="s">
        <v>377</v>
      </c>
      <c r="K24" s="149" t="s">
        <v>378</v>
      </c>
    </row>
    <row r="25" spans="1:11" ht="28.8" x14ac:dyDescent="0.3">
      <c r="A25" s="160" t="s">
        <v>373</v>
      </c>
      <c r="B25" s="161">
        <v>1038</v>
      </c>
      <c r="C25" s="162" t="s">
        <v>374</v>
      </c>
      <c r="H25" s="149" t="s">
        <v>379</v>
      </c>
      <c r="I25" s="149">
        <v>1047</v>
      </c>
      <c r="J25" s="149" t="s">
        <v>380</v>
      </c>
      <c r="K25" s="149" t="s">
        <v>381</v>
      </c>
    </row>
    <row r="26" spans="1:11" x14ac:dyDescent="0.3">
      <c r="A26" s="160" t="s">
        <v>376</v>
      </c>
      <c r="B26" s="161">
        <v>1042</v>
      </c>
      <c r="C26" s="162" t="s">
        <v>377</v>
      </c>
      <c r="H26" s="149" t="s">
        <v>382</v>
      </c>
      <c r="I26" s="149">
        <v>1052</v>
      </c>
      <c r="J26" s="149" t="s">
        <v>383</v>
      </c>
      <c r="K26" s="149" t="s">
        <v>384</v>
      </c>
    </row>
    <row r="27" spans="1:11" ht="28.8" x14ac:dyDescent="0.3">
      <c r="A27" s="160" t="s">
        <v>379</v>
      </c>
      <c r="B27" s="161">
        <v>1047</v>
      </c>
      <c r="C27" s="162" t="s">
        <v>380</v>
      </c>
      <c r="H27" s="149" t="s">
        <v>385</v>
      </c>
      <c r="I27" s="149">
        <v>1056</v>
      </c>
      <c r="J27" s="149" t="s">
        <v>386</v>
      </c>
      <c r="K27" s="149" t="s">
        <v>387</v>
      </c>
    </row>
    <row r="28" spans="1:11" ht="28.8" x14ac:dyDescent="0.3">
      <c r="A28" s="160" t="s">
        <v>382</v>
      </c>
      <c r="B28" s="161">
        <v>1052</v>
      </c>
      <c r="C28" s="162" t="s">
        <v>383</v>
      </c>
      <c r="H28" s="149" t="s">
        <v>388</v>
      </c>
      <c r="I28" s="149">
        <v>1660</v>
      </c>
      <c r="J28" s="149" t="s">
        <v>389</v>
      </c>
      <c r="K28" s="149" t="s">
        <v>390</v>
      </c>
    </row>
    <row r="29" spans="1:11" x14ac:dyDescent="0.3">
      <c r="A29" s="160" t="s">
        <v>385</v>
      </c>
      <c r="B29" s="161">
        <v>1056</v>
      </c>
      <c r="C29" s="162" t="s">
        <v>386</v>
      </c>
      <c r="H29" s="149" t="s">
        <v>391</v>
      </c>
      <c r="I29" s="149">
        <v>1666</v>
      </c>
      <c r="J29" s="149" t="s">
        <v>392</v>
      </c>
      <c r="K29" s="149" t="s">
        <v>393</v>
      </c>
    </row>
    <row r="30" spans="1:11" ht="28.8" x14ac:dyDescent="0.3">
      <c r="A30" s="160" t="s">
        <v>388</v>
      </c>
      <c r="B30" s="161">
        <v>1660</v>
      </c>
      <c r="C30" s="162" t="s">
        <v>389</v>
      </c>
      <c r="H30" s="149" t="s">
        <v>394</v>
      </c>
      <c r="I30" s="149">
        <v>1680</v>
      </c>
      <c r="J30" s="149" t="s">
        <v>395</v>
      </c>
      <c r="K30" s="149" t="s">
        <v>396</v>
      </c>
    </row>
    <row r="31" spans="1:11" ht="43.2" x14ac:dyDescent="0.3">
      <c r="A31" s="160" t="s">
        <v>391</v>
      </c>
      <c r="B31" s="161">
        <v>1666</v>
      </c>
      <c r="C31" s="162" t="s">
        <v>392</v>
      </c>
      <c r="H31" s="149" t="s">
        <v>397</v>
      </c>
      <c r="I31" s="149">
        <v>1688</v>
      </c>
      <c r="J31" s="149" t="s">
        <v>398</v>
      </c>
      <c r="K31" s="149" t="s">
        <v>399</v>
      </c>
    </row>
    <row r="32" spans="1:11" ht="28.8" x14ac:dyDescent="0.3">
      <c r="A32" s="160" t="s">
        <v>394</v>
      </c>
      <c r="B32" s="161">
        <v>1680</v>
      </c>
      <c r="C32" s="162" t="s">
        <v>395</v>
      </c>
      <c r="H32" s="149" t="s">
        <v>400</v>
      </c>
      <c r="I32" s="149">
        <v>1693</v>
      </c>
      <c r="J32" s="149" t="s">
        <v>401</v>
      </c>
      <c r="K32" s="149" t="s">
        <v>402</v>
      </c>
    </row>
    <row r="33" spans="1:11" x14ac:dyDescent="0.3">
      <c r="A33" s="160" t="s">
        <v>397</v>
      </c>
      <c r="B33" s="161">
        <v>1688</v>
      </c>
      <c r="C33" s="162" t="s">
        <v>398</v>
      </c>
      <c r="H33" s="149" t="s">
        <v>403</v>
      </c>
      <c r="I33" s="149">
        <v>1703</v>
      </c>
      <c r="J33" s="149" t="s">
        <v>404</v>
      </c>
      <c r="K33" s="149" t="s">
        <v>405</v>
      </c>
    </row>
    <row r="34" spans="1:11" ht="28.8" x14ac:dyDescent="0.3">
      <c r="A34" s="160" t="s">
        <v>400</v>
      </c>
      <c r="B34" s="161">
        <v>1693</v>
      </c>
      <c r="C34" s="162" t="s">
        <v>401</v>
      </c>
      <c r="H34" s="149" t="s">
        <v>406</v>
      </c>
      <c r="I34" s="149">
        <v>1712</v>
      </c>
      <c r="J34" s="149" t="s">
        <v>407</v>
      </c>
      <c r="K34" s="149" t="s">
        <v>408</v>
      </c>
    </row>
    <row r="35" spans="1:11" ht="28.8" x14ac:dyDescent="0.3">
      <c r="A35" s="160" t="s">
        <v>403</v>
      </c>
      <c r="B35" s="161">
        <v>1703</v>
      </c>
      <c r="C35" s="162" t="s">
        <v>404</v>
      </c>
      <c r="H35" s="149" t="s">
        <v>409</v>
      </c>
      <c r="I35" s="149">
        <v>1716</v>
      </c>
      <c r="J35" s="149" t="s">
        <v>410</v>
      </c>
      <c r="K35" s="149" t="s">
        <v>411</v>
      </c>
    </row>
    <row r="36" spans="1:11" ht="28.8" x14ac:dyDescent="0.3">
      <c r="A36" s="160" t="s">
        <v>406</v>
      </c>
      <c r="B36" s="161">
        <v>1712</v>
      </c>
      <c r="C36" s="162" t="s">
        <v>407</v>
      </c>
      <c r="H36" s="149" t="s">
        <v>412</v>
      </c>
      <c r="I36" s="149">
        <v>1725</v>
      </c>
      <c r="J36" s="149" t="s">
        <v>413</v>
      </c>
      <c r="K36" s="149" t="s">
        <v>414</v>
      </c>
    </row>
    <row r="37" spans="1:11" x14ac:dyDescent="0.3">
      <c r="A37" s="160" t="s">
        <v>409</v>
      </c>
      <c r="B37" s="161">
        <v>1716</v>
      </c>
      <c r="C37" s="162" t="s">
        <v>410</v>
      </c>
      <c r="H37" s="149" t="s">
        <v>415</v>
      </c>
      <c r="I37" s="149">
        <v>194</v>
      </c>
      <c r="J37" s="149" t="s">
        <v>416</v>
      </c>
      <c r="K37" s="149" t="s">
        <v>417</v>
      </c>
    </row>
    <row r="38" spans="1:11" ht="28.8" x14ac:dyDescent="0.3">
      <c r="A38" s="160" t="s">
        <v>412</v>
      </c>
      <c r="B38" s="161">
        <v>1725</v>
      </c>
      <c r="C38" s="162" t="s">
        <v>413</v>
      </c>
      <c r="H38" s="149" t="s">
        <v>418</v>
      </c>
      <c r="I38" s="149">
        <v>195</v>
      </c>
      <c r="J38" s="149" t="s">
        <v>419</v>
      </c>
      <c r="K38" s="149" t="s">
        <v>420</v>
      </c>
    </row>
    <row r="39" spans="1:11" x14ac:dyDescent="0.3">
      <c r="A39" s="160" t="s">
        <v>415</v>
      </c>
      <c r="B39" s="161">
        <v>194</v>
      </c>
      <c r="C39" s="162" t="s">
        <v>416</v>
      </c>
      <c r="H39" s="149" t="s">
        <v>421</v>
      </c>
      <c r="I39" s="149">
        <v>196</v>
      </c>
      <c r="J39" s="149" t="s">
        <v>422</v>
      </c>
      <c r="K39" s="149" t="s">
        <v>423</v>
      </c>
    </row>
    <row r="40" spans="1:11" x14ac:dyDescent="0.3">
      <c r="A40" s="160" t="s">
        <v>418</v>
      </c>
      <c r="B40" s="161">
        <v>195</v>
      </c>
      <c r="C40" s="162" t="s">
        <v>419</v>
      </c>
      <c r="H40" s="149" t="s">
        <v>424</v>
      </c>
      <c r="I40" s="149">
        <v>197</v>
      </c>
      <c r="J40" s="149" t="s">
        <v>425</v>
      </c>
      <c r="K40" s="149" t="s">
        <v>426</v>
      </c>
    </row>
    <row r="41" spans="1:11" ht="28.8" x14ac:dyDescent="0.3">
      <c r="A41" s="160" t="s">
        <v>421</v>
      </c>
      <c r="B41" s="161">
        <v>196</v>
      </c>
      <c r="C41" s="162" t="s">
        <v>422</v>
      </c>
      <c r="H41" s="149" t="s">
        <v>427</v>
      </c>
      <c r="I41" s="149">
        <v>202</v>
      </c>
      <c r="J41" s="149" t="s">
        <v>428</v>
      </c>
      <c r="K41" s="149" t="s">
        <v>429</v>
      </c>
    </row>
    <row r="42" spans="1:11" x14ac:dyDescent="0.3">
      <c r="A42" s="160" t="s">
        <v>424</v>
      </c>
      <c r="B42" s="161">
        <v>197</v>
      </c>
      <c r="C42" s="162" t="s">
        <v>425</v>
      </c>
      <c r="H42" s="149" t="s">
        <v>430</v>
      </c>
      <c r="J42" s="149" t="s">
        <v>431</v>
      </c>
      <c r="K42" s="149" t="s">
        <v>432</v>
      </c>
    </row>
    <row r="43" spans="1:11" x14ac:dyDescent="0.3">
      <c r="A43" s="160" t="s">
        <v>427</v>
      </c>
      <c r="B43" s="161">
        <v>202</v>
      </c>
      <c r="C43" s="162" t="s">
        <v>428</v>
      </c>
    </row>
    <row r="44" spans="1:11" ht="15" thickBot="1" x14ac:dyDescent="0.35">
      <c r="A44" s="163" t="s">
        <v>430</v>
      </c>
      <c r="B44" s="164"/>
      <c r="C44" s="165" t="s">
        <v>431</v>
      </c>
    </row>
    <row r="45" spans="1:11" x14ac:dyDescent="0.3"/>
    <row r="46" spans="1:11" x14ac:dyDescent="0.3"/>
    <row r="47" spans="1:11" x14ac:dyDescent="0.3"/>
    <row r="48" spans="1:11" x14ac:dyDescent="0.3"/>
    <row r="49" x14ac:dyDescent="0.3"/>
    <row r="50" x14ac:dyDescent="0.3"/>
    <row r="51" x14ac:dyDescent="0.3"/>
    <row r="52" x14ac:dyDescent="0.3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abSelected="1" topLeftCell="B1" workbookViewId="0">
      <selection activeCell="F8" sqref="F8"/>
    </sheetView>
  </sheetViews>
  <sheetFormatPr defaultColWidth="4.109375" defaultRowHeight="13.2" x14ac:dyDescent="0.25"/>
  <cols>
    <col min="1" max="1" width="4.6640625" style="112" hidden="1" customWidth="1"/>
    <col min="2" max="2" width="6.109375" style="112" customWidth="1"/>
    <col min="3" max="3" width="22" style="112" customWidth="1"/>
    <col min="4" max="6" width="23.44140625" style="112" customWidth="1"/>
    <col min="7" max="7" width="6" style="112" customWidth="1"/>
    <col min="8" max="8" width="9.44140625" style="112" customWidth="1"/>
    <col min="9" max="9" width="11.109375" style="112" customWidth="1"/>
    <col min="10" max="12" width="5.6640625" style="112" customWidth="1"/>
    <col min="13" max="13" width="5.5546875" style="112" customWidth="1"/>
    <col min="14" max="15" width="5.6640625" style="112" customWidth="1"/>
    <col min="16" max="26" width="5.6640625" style="112" hidden="1" customWidth="1"/>
    <col min="27" max="27" width="5" style="112" hidden="1" customWidth="1"/>
    <col min="28" max="43" width="5.6640625" style="112" hidden="1" customWidth="1"/>
    <col min="44" max="45" width="10.109375" style="112" customWidth="1"/>
    <col min="46" max="46" width="11" style="112" hidden="1" customWidth="1"/>
    <col min="47" max="47" width="8.109375" style="112" customWidth="1"/>
    <col min="48" max="48" width="4.109375" style="112" customWidth="1"/>
    <col min="49" max="49" width="12" style="112" customWidth="1"/>
    <col min="50" max="50" width="3.5546875" style="112" customWidth="1"/>
    <col min="51" max="79" width="4.109375" style="112" customWidth="1"/>
    <col min="80" max="93" width="4.6640625" style="112" customWidth="1"/>
    <col min="94" max="99" width="4.109375" style="112" hidden="1" customWidth="1"/>
    <col min="100" max="100" width="9.6640625" style="112" customWidth="1"/>
    <col min="101" max="103" width="4.109375" style="112" hidden="1" customWidth="1"/>
    <col min="104" max="104" width="5.5546875" style="112" customWidth="1"/>
    <col min="105" max="141" width="4.109375" style="112" customWidth="1"/>
    <col min="142" max="142" width="13" style="112" customWidth="1"/>
    <col min="143" max="184" width="4.109375" style="112" customWidth="1"/>
    <col min="185" max="185" width="4.44140625" style="112" customWidth="1"/>
    <col min="186" max="188" width="4.109375" style="112" customWidth="1"/>
    <col min="189" max="189" width="7.109375" style="112" customWidth="1"/>
    <col min="190" max="190" width="15.33203125" style="112" customWidth="1"/>
    <col min="191" max="191" width="5.88671875" style="112" customWidth="1"/>
    <col min="192" max="192" width="4.109375" style="112" customWidth="1"/>
    <col min="193" max="193" width="10.44140625" style="112" customWidth="1"/>
    <col min="194" max="16384" width="4.109375" style="112"/>
  </cols>
  <sheetData>
    <row r="1" spans="1:255" s="17" customFormat="1" ht="15" x14ac:dyDescent="0.25">
      <c r="A1" s="17" t="str">
        <f>CLEAN(служ!B13)</f>
        <v>10032167vpr</v>
      </c>
      <c r="B1" s="17" t="str">
        <f>IF(Протокол!A3=1,LOWER(Протокол!D3),служ!A57)</f>
        <v>sch056361</v>
      </c>
      <c r="C1" s="17" t="str">
        <f>IF(Протокол!A3=1,LOWER(Протокол!D3),"")</f>
        <v>sch056361</v>
      </c>
      <c r="M1" s="17">
        <f>LEN(A1)+LEN(B1)+LEN(C1)</f>
        <v>29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168</v>
      </c>
      <c r="GG1" s="42">
        <f ca="1">NOW()</f>
        <v>44274.983754398148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5">
      <c r="B2" s="187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7"/>
      <c r="D2" s="187"/>
      <c r="E2" s="187"/>
      <c r="F2" s="187"/>
      <c r="G2" s="187"/>
      <c r="H2" s="187"/>
      <c r="I2" s="187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6" x14ac:dyDescent="0.25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5" t="str">
        <f>служ!B10&amp;"  "&amp;служ!B11</f>
        <v>Проверочная работа по истории  6 класс</v>
      </c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</row>
    <row r="4" spans="1:255" s="113" customFormat="1" x14ac:dyDescent="0.25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5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6(1)</v>
      </c>
      <c r="J5" s="119" t="str">
        <f>служ!I32</f>
        <v>6(2)</v>
      </c>
      <c r="K5" s="119" t="str">
        <f>служ!J32</f>
        <v>7</v>
      </c>
      <c r="L5" s="119" t="str">
        <f>служ!K32</f>
        <v>8</v>
      </c>
      <c r="M5" s="119" t="str">
        <f>служ!L32</f>
        <v>9</v>
      </c>
      <c r="N5" s="119" t="str">
        <f>служ!C36</f>
        <v>10(1)</v>
      </c>
      <c r="O5" s="119" t="str">
        <f>служ!D36</f>
        <v>10(2)</v>
      </c>
      <c r="P5" s="119" t="str">
        <f>служ!E36</f>
        <v>нет</v>
      </c>
      <c r="Q5" s="119" t="str">
        <f>служ!F36</f>
        <v>нет</v>
      </c>
      <c r="R5" s="119" t="str">
        <f>служ!G36</f>
        <v>нет</v>
      </c>
      <c r="S5" s="119" t="str">
        <f>служ!H36</f>
        <v>нет</v>
      </c>
      <c r="T5" s="119" t="str">
        <f>служ!I36</f>
        <v>нет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5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60001</v>
      </c>
      <c r="D6" s="118">
        <f>IF(Протокол!G10="","",Протокол!G10)</f>
        <v>1</v>
      </c>
      <c r="E6" s="118">
        <f>IF(Протокол!H10="","",Протокол!H10)</f>
        <v>1</v>
      </c>
      <c r="F6" s="118">
        <f>IF(Протокол!I10="","",Протокол!I10)</f>
        <v>1</v>
      </c>
      <c r="G6" s="118">
        <f>IF(Протокол!J10="","",Протокол!J10)</f>
        <v>1</v>
      </c>
      <c r="H6" s="118">
        <f>IF(Протокол!K10="","",Протокол!K10)</f>
        <v>0</v>
      </c>
      <c r="I6" s="118">
        <f>IF(Протокол!L10="","",Протокол!L10)</f>
        <v>1</v>
      </c>
      <c r="J6" s="118">
        <f>IF(Протокол!M10="","",Протокол!M10)</f>
        <v>0</v>
      </c>
      <c r="K6" s="118">
        <f>IF(Протокол!N10="","",Протокол!N10)</f>
        <v>0</v>
      </c>
      <c r="L6" s="118">
        <f>IF(Протокол!O10="","",Протокол!O10)</f>
        <v>0</v>
      </c>
      <c r="M6" s="118">
        <f>IF(Протокол!P10="","",Протокол!P10)</f>
        <v>1</v>
      </c>
      <c r="N6" s="118">
        <f>IF(Протокол!Q10="","",Протокол!Q10)</f>
        <v>1</v>
      </c>
      <c r="O6" s="118">
        <f>IF(Протокол!R10="","",Протокол!R10)</f>
        <v>1</v>
      </c>
      <c r="P6" s="118" t="str">
        <f>IF(Протокол!S10="","",Протокол!S10)</f>
        <v/>
      </c>
      <c r="Q6" s="118" t="str">
        <f>IF(Протокол!T10="","",Протокол!T10)</f>
        <v/>
      </c>
      <c r="R6" s="118" t="str">
        <f>IF(Протокол!U10="","",Протокол!U10)</f>
        <v/>
      </c>
      <c r="S6" s="118" t="str">
        <f>IF(Протокол!V10="","",Протокол!V10)</f>
        <v/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8</v>
      </c>
      <c r="AS6" s="116">
        <f>IF(Протокол!D10="","",Протокол!D10)</f>
        <v>2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ж</v>
      </c>
      <c r="AW6" s="118">
        <f>IF(Протокол!CT10="","",Протокол!CT10)</f>
        <v>4</v>
      </c>
      <c r="AX6" s="118"/>
    </row>
    <row r="7" spans="1:255" s="116" customFormat="1" x14ac:dyDescent="0.25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60002</v>
      </c>
      <c r="D7" s="118">
        <f>IF(Протокол!G11="","",Протокол!G11)</f>
        <v>0</v>
      </c>
      <c r="E7" s="118">
        <f>IF(Протокол!H11="","",Протокол!H11)</f>
        <v>0</v>
      </c>
      <c r="F7" s="118">
        <f>IF(Протокол!I11="","",Протокол!I11)</f>
        <v>0</v>
      </c>
      <c r="G7" s="118">
        <f>IF(Протокол!J11="","",Протокол!J11)</f>
        <v>0</v>
      </c>
      <c r="H7" s="118">
        <f>IF(Протокол!K11="","",Протокол!K11)</f>
        <v>0</v>
      </c>
      <c r="I7" s="118">
        <f>IF(Протокол!L11="","",Протокол!L11)</f>
        <v>1</v>
      </c>
      <c r="J7" s="118">
        <f>IF(Протокол!M11="","",Протокол!M11)</f>
        <v>0</v>
      </c>
      <c r="K7" s="118">
        <f>IF(Протокол!N11="","",Протокол!N11)</f>
        <v>0</v>
      </c>
      <c r="L7" s="118">
        <f>IF(Протокол!O11="","",Протокол!O11)</f>
        <v>0</v>
      </c>
      <c r="M7" s="118">
        <f>IF(Протокол!P11="","",Протокол!P11)</f>
        <v>0</v>
      </c>
      <c r="N7" s="118">
        <f>IF(Протокол!Q11="","",Протокол!Q11)</f>
        <v>0</v>
      </c>
      <c r="O7" s="118">
        <f>IF(Протокол!R11="","",Протокол!R11)</f>
        <v>0</v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1</v>
      </c>
      <c r="AS7" s="116">
        <f>IF(Протокол!D11="","",Протокол!D11)</f>
        <v>1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ж</v>
      </c>
      <c r="AW7" s="118">
        <f>IF(Протокол!CT11="","",Протокол!CT11)</f>
        <v>2</v>
      </c>
      <c r="AX7" s="118"/>
    </row>
    <row r="8" spans="1:255" s="116" customFormat="1" x14ac:dyDescent="0.25">
      <c r="A8" s="116">
        <f t="shared" si="0"/>
        <v>1</v>
      </c>
      <c r="B8" s="117">
        <f>IF(Протокол!B12="","",Протокол!B12)</f>
        <v>3</v>
      </c>
      <c r="C8" s="117">
        <f>IF(AND(Протокол!F12="",Протокол!D12=""),"",Протокол!C12)</f>
        <v>60003</v>
      </c>
      <c r="D8" s="118">
        <f>IF(Протокол!G12="","",Протокол!G12)</f>
        <v>1</v>
      </c>
      <c r="E8" s="118">
        <f>IF(Протокол!H12="","",Протокол!H12)</f>
        <v>1</v>
      </c>
      <c r="F8" s="118">
        <f>IF(Протокол!I12="","",Протокол!I12)</f>
        <v>1</v>
      </c>
      <c r="G8" s="118">
        <f>IF(Протокол!J12="","",Протокол!J12)</f>
        <v>2</v>
      </c>
      <c r="H8" s="118">
        <f>IF(Протокол!K12="","",Протокол!K12)</f>
        <v>1</v>
      </c>
      <c r="I8" s="118">
        <f>IF(Протокол!L12="","",Протокол!L12)</f>
        <v>1</v>
      </c>
      <c r="J8" s="118">
        <f>IF(Протокол!M12="","",Протокол!M12)</f>
        <v>1</v>
      </c>
      <c r="K8" s="118">
        <f>IF(Протокол!N12="","",Протокол!N12)</f>
        <v>1</v>
      </c>
      <c r="L8" s="118">
        <f>IF(Протокол!O12="","",Протокол!O12)</f>
        <v>1</v>
      </c>
      <c r="M8" s="118">
        <f>IF(Протокол!P12="","",Протокол!P12)</f>
        <v>1</v>
      </c>
      <c r="N8" s="118">
        <f>IF(Протокол!Q12="","",Протокол!Q12)</f>
        <v>0</v>
      </c>
      <c r="O8" s="118">
        <f>IF(Протокол!R12="","",Протокол!R12)</f>
        <v>1</v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>
        <f>IF(AND(LEN(C8)&gt;0,AS8&gt;0),Протокол!CU12,"")</f>
        <v>12</v>
      </c>
      <c r="AS8" s="116">
        <f>IF(Протокол!D12="","",Протокол!D12)</f>
        <v>2</v>
      </c>
      <c r="AT8" s="116" t="str">
        <f>IF(Протокол!F12="","",Протокол!F12)</f>
        <v/>
      </c>
      <c r="AU8" s="118" t="str">
        <f>IF(Протокол!CR12="","",Протокол!CR12)</f>
        <v>нет</v>
      </c>
      <c r="AV8" s="118" t="str">
        <f>IF(Протокол!CS12="","",Протокол!CS12)</f>
        <v>ж</v>
      </c>
      <c r="AW8" s="118">
        <f>IF(Протокол!CT12="","",Протокол!CT12)</f>
        <v>5</v>
      </c>
      <c r="AX8" s="118"/>
    </row>
    <row r="9" spans="1:255" s="116" customFormat="1" x14ac:dyDescent="0.25">
      <c r="A9" s="116">
        <f t="shared" si="0"/>
        <v>1</v>
      </c>
      <c r="B9" s="117">
        <f>IF(Протокол!B13="","",Протокол!B13)</f>
        <v>4</v>
      </c>
      <c r="C9" s="117">
        <f>IF(AND(Протокол!F13="",Протокол!D13=""),"",Протокол!C13)</f>
        <v>60004</v>
      </c>
      <c r="D9" s="118">
        <f>IF(Протокол!G13="","",Протокол!G13)</f>
        <v>0</v>
      </c>
      <c r="E9" s="118">
        <f>IF(Протокол!H13="","",Протокол!H13)</f>
        <v>1</v>
      </c>
      <c r="F9" s="118">
        <f>IF(Протокол!I13="","",Протокол!I13)</f>
        <v>0</v>
      </c>
      <c r="G9" s="118">
        <f>IF(Протокол!J13="","",Протокол!J13)</f>
        <v>0</v>
      </c>
      <c r="H9" s="118">
        <f>IF(Протокол!K13="","",Протокол!K13)</f>
        <v>1</v>
      </c>
      <c r="I9" s="118">
        <f>IF(Протокол!L13="","",Протокол!L13)</f>
        <v>0</v>
      </c>
      <c r="J9" s="118">
        <f>IF(Протокол!M13="","",Протокол!M13)</f>
        <v>0</v>
      </c>
      <c r="K9" s="118">
        <f>IF(Протокол!N13="","",Протокол!N13)</f>
        <v>0</v>
      </c>
      <c r="L9" s="118">
        <f>IF(Протокол!O13="","",Протокол!O13)</f>
        <v>1</v>
      </c>
      <c r="M9" s="118">
        <f>IF(Протокол!P13="","",Протокол!P13)</f>
        <v>1</v>
      </c>
      <c r="N9" s="118">
        <f>IF(Протокол!Q13="","",Протокол!Q13)</f>
        <v>0</v>
      </c>
      <c r="O9" s="118">
        <f>IF(Протокол!R13="","",Протокол!R13)</f>
        <v>0</v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>
        <f>IF(AND(LEN(C9)&gt;0,AS9&gt;0),Протокол!CU13,"")</f>
        <v>4</v>
      </c>
      <c r="AS9" s="116">
        <f>IF(Протокол!D13="","",Протокол!D13)</f>
        <v>2</v>
      </c>
      <c r="AT9" s="116" t="str">
        <f>IF(Протокол!F13="","",Протокол!F13)</f>
        <v/>
      </c>
      <c r="AU9" s="118" t="str">
        <f>IF(Протокол!CR13="","",Протокол!CR13)</f>
        <v>нет</v>
      </c>
      <c r="AV9" s="118" t="str">
        <f>IF(Протокол!CS13="","",Протокол!CS13)</f>
        <v>м</v>
      </c>
      <c r="AW9" s="118">
        <f>IF(Протокол!CT13="","",Протокол!CT13)</f>
        <v>3</v>
      </c>
      <c r="AX9" s="118"/>
    </row>
    <row r="10" spans="1:255" s="116" customFormat="1" x14ac:dyDescent="0.25">
      <c r="A10" s="116">
        <f t="shared" si="0"/>
        <v>1</v>
      </c>
      <c r="B10" s="117">
        <f>IF(Протокол!B14="","",Протокол!B14)</f>
        <v>5</v>
      </c>
      <c r="C10" s="117">
        <f>IF(AND(Протокол!F14="",Протокол!D14=""),"",Протокол!C14)</f>
        <v>60005</v>
      </c>
      <c r="D10" s="118">
        <f>IF(Протокол!G14="","",Протокол!G14)</f>
        <v>1</v>
      </c>
      <c r="E10" s="118">
        <f>IF(Протокол!H14="","",Протокол!H14)</f>
        <v>1</v>
      </c>
      <c r="F10" s="118">
        <f>IF(Протокол!I14="","",Протокол!I14)</f>
        <v>2</v>
      </c>
      <c r="G10" s="118">
        <f>IF(Протокол!J14="","",Протокол!J14)</f>
        <v>0</v>
      </c>
      <c r="H10" s="118">
        <f>IF(Протокол!K14="","",Протокол!K14)</f>
        <v>1</v>
      </c>
      <c r="I10" s="118">
        <f>IF(Протокол!L14="","",Протокол!L14)</f>
        <v>1</v>
      </c>
      <c r="J10" s="118">
        <f>IF(Протокол!M14="","",Протокол!M14)</f>
        <v>0</v>
      </c>
      <c r="K10" s="118">
        <f>IF(Протокол!N14="","",Протокол!N14)</f>
        <v>0</v>
      </c>
      <c r="L10" s="118">
        <f>IF(Протокол!O14="","",Протокол!O14)</f>
        <v>0</v>
      </c>
      <c r="M10" s="118">
        <f>IF(Протокол!P14="","",Протокол!P14)</f>
        <v>1</v>
      </c>
      <c r="N10" s="118">
        <f>IF(Протокол!Q14="","",Протокол!Q14)</f>
        <v>1</v>
      </c>
      <c r="O10" s="118">
        <f>IF(Протокол!R14="","",Протокол!R14)</f>
        <v>1</v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>
        <f>IF(AND(LEN(C10)&gt;0,AS10&gt;0),Протокол!CU14,"")</f>
        <v>9</v>
      </c>
      <c r="AS10" s="116">
        <f>IF(Протокол!D14="","",Протокол!D14)</f>
        <v>2</v>
      </c>
      <c r="AT10" s="116" t="str">
        <f>IF(Протокол!F14="","",Протокол!F14)</f>
        <v/>
      </c>
      <c r="AU10" s="118" t="str">
        <f>IF(Протокол!CR14="","",Протокол!CR14)</f>
        <v>нет</v>
      </c>
      <c r="AV10" s="118" t="str">
        <f>IF(Протокол!CS14="","",Протокол!CS14)</f>
        <v>ж</v>
      </c>
      <c r="AW10" s="118">
        <f>IF(Протокол!CT14="","",Протокол!CT14)</f>
        <v>4</v>
      </c>
      <c r="AX10" s="118"/>
    </row>
    <row r="11" spans="1:255" s="116" customFormat="1" x14ac:dyDescent="0.25">
      <c r="A11" s="116">
        <f t="shared" si="0"/>
        <v>1</v>
      </c>
      <c r="B11" s="117">
        <f>IF(Протокол!B15="","",Протокол!B15)</f>
        <v>6</v>
      </c>
      <c r="C11" s="117">
        <f>IF(AND(Протокол!F15="",Протокол!D15=""),"",Протокол!C15)</f>
        <v>60006</v>
      </c>
      <c r="D11" s="118">
        <f>IF(Протокол!G15="","",Протокол!G15)</f>
        <v>1</v>
      </c>
      <c r="E11" s="118">
        <f>IF(Протокол!H15="","",Протокол!H15)</f>
        <v>1</v>
      </c>
      <c r="F11" s="118">
        <f>IF(Протокол!I15="","",Протокол!I15)</f>
        <v>1</v>
      </c>
      <c r="G11" s="118">
        <f>IF(Протокол!J15="","",Протокол!J15)</f>
        <v>2</v>
      </c>
      <c r="H11" s="118">
        <f>IF(Протокол!K15="","",Протокол!K15)</f>
        <v>1</v>
      </c>
      <c r="I11" s="118">
        <f>IF(Протокол!L15="","",Протокол!L15)</f>
        <v>0</v>
      </c>
      <c r="J11" s="118">
        <f>IF(Протокол!M15="","",Протокол!M15)</f>
        <v>1</v>
      </c>
      <c r="K11" s="118">
        <f>IF(Протокол!N15="","",Протокол!N15)</f>
        <v>0</v>
      </c>
      <c r="L11" s="118">
        <f>IF(Протокол!O15="","",Протокол!O15)</f>
        <v>1</v>
      </c>
      <c r="M11" s="118">
        <f>IF(Протокол!P15="","",Протокол!P15)</f>
        <v>1</v>
      </c>
      <c r="N11" s="118">
        <f>IF(Протокол!Q15="","",Протокол!Q15)</f>
        <v>1</v>
      </c>
      <c r="O11" s="118">
        <f>IF(Протокол!R15="","",Протокол!R15)</f>
        <v>1</v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>
        <f>IF(AND(LEN(C11)&gt;0,AS11&gt;0),Протокол!CU15,"")</f>
        <v>11</v>
      </c>
      <c r="AS11" s="116">
        <f>IF(Протокол!D15="","",Протокол!D15)</f>
        <v>1</v>
      </c>
      <c r="AT11" s="116" t="str">
        <f>IF(Протокол!F15="","",Протокол!F15)</f>
        <v/>
      </c>
      <c r="AU11" s="118" t="str">
        <f>IF(Протокол!CR15="","",Протокол!CR15)</f>
        <v>нет</v>
      </c>
      <c r="AV11" s="118" t="str">
        <f>IF(Протокол!CS15="","",Протокол!CS15)</f>
        <v>м</v>
      </c>
      <c r="AW11" s="118">
        <f>IF(Протокол!CT15="","",Протокол!CT15)</f>
        <v>5</v>
      </c>
      <c r="AX11" s="118"/>
    </row>
    <row r="12" spans="1:255" s="116" customFormat="1" x14ac:dyDescent="0.25">
      <c r="A12" s="116">
        <f t="shared" si="0"/>
        <v>1</v>
      </c>
      <c r="B12" s="117">
        <f>IF(Протокол!B16="","",Протокол!B16)</f>
        <v>7</v>
      </c>
      <c r="C12" s="117">
        <f>IF(AND(Протокол!F16="",Протокол!D16=""),"",Протокол!C16)</f>
        <v>60007</v>
      </c>
      <c r="D12" s="118">
        <f>IF(Протокол!G16="","",Протокол!G16)</f>
        <v>1</v>
      </c>
      <c r="E12" s="118">
        <f>IF(Протокол!H16="","",Протокол!H16)</f>
        <v>1</v>
      </c>
      <c r="F12" s="118">
        <f>IF(Протокол!I16="","",Протокол!I16)</f>
        <v>1</v>
      </c>
      <c r="G12" s="118">
        <f>IF(Протокол!J16="","",Протокол!J16)</f>
        <v>2</v>
      </c>
      <c r="H12" s="118">
        <f>IF(Протокол!K16="","",Протокол!K16)</f>
        <v>0</v>
      </c>
      <c r="I12" s="118">
        <f>IF(Протокол!L16="","",Протокол!L16)</f>
        <v>1</v>
      </c>
      <c r="J12" s="118">
        <f>IF(Протокол!M16="","",Протокол!M16)</f>
        <v>0</v>
      </c>
      <c r="K12" s="118">
        <f>IF(Протокол!N16="","",Протокол!N16)</f>
        <v>0</v>
      </c>
      <c r="L12" s="118">
        <f>IF(Протокол!O16="","",Протокол!O16)</f>
        <v>0</v>
      </c>
      <c r="M12" s="118">
        <f>IF(Протокол!P16="","",Протокол!P16)</f>
        <v>1</v>
      </c>
      <c r="N12" s="118">
        <f>IF(Протокол!Q16="","",Протокол!Q16)</f>
        <v>1</v>
      </c>
      <c r="O12" s="118">
        <f>IF(Протокол!R16="","",Протокол!R16)</f>
        <v>1</v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>
        <f>IF(AND(LEN(C12)&gt;0,AS12&gt;0),Протокол!CU16,"")</f>
        <v>9</v>
      </c>
      <c r="AS12" s="116">
        <f>IF(Протокол!D16="","",Протокол!D16)</f>
        <v>2</v>
      </c>
      <c r="AT12" s="116" t="str">
        <f>IF(Протокол!F16="","",Протокол!F16)</f>
        <v/>
      </c>
      <c r="AU12" s="118" t="str">
        <f>IF(Протокол!CR16="","",Протокол!CR16)</f>
        <v>нет</v>
      </c>
      <c r="AV12" s="118" t="str">
        <f>IF(Протокол!CS16="","",Протокол!CS16)</f>
        <v>ж</v>
      </c>
      <c r="AW12" s="118">
        <f>IF(Протокол!CT16="","",Протокол!CT16)</f>
        <v>5</v>
      </c>
      <c r="AX12" s="118"/>
    </row>
    <row r="13" spans="1:255" s="116" customFormat="1" x14ac:dyDescent="0.25">
      <c r="A13" s="116">
        <f t="shared" si="0"/>
        <v>1</v>
      </c>
      <c r="B13" s="117">
        <f>IF(Протокол!B17="","",Протокол!B17)</f>
        <v>8</v>
      </c>
      <c r="C13" s="117">
        <f>IF(AND(Протокол!F17="",Протокол!D17=""),"",Протокол!C17)</f>
        <v>60008</v>
      </c>
      <c r="D13" s="118">
        <f>IF(Протокол!G17="","",Протокол!G17)</f>
        <v>1</v>
      </c>
      <c r="E13" s="118">
        <f>IF(Протокол!H17="","",Протокол!H17)</f>
        <v>0</v>
      </c>
      <c r="F13" s="118">
        <f>IF(Протокол!I17="","",Протокол!I17)</f>
        <v>0</v>
      </c>
      <c r="G13" s="118">
        <f>IF(Протокол!J17="","",Протокол!J17)</f>
        <v>3</v>
      </c>
      <c r="H13" s="118">
        <f>IF(Протокол!K17="","",Протокол!K17)</f>
        <v>0</v>
      </c>
      <c r="I13" s="118">
        <f>IF(Протокол!L17="","",Протокол!L17)</f>
        <v>1</v>
      </c>
      <c r="J13" s="118">
        <f>IF(Протокол!M17="","",Протокол!M17)</f>
        <v>0</v>
      </c>
      <c r="K13" s="118">
        <f>IF(Протокол!N17="","",Протокол!N17)</f>
        <v>1</v>
      </c>
      <c r="L13" s="118">
        <f>IF(Протокол!O17="","",Протокол!O17)</f>
        <v>0</v>
      </c>
      <c r="M13" s="118">
        <f>IF(Протокол!P17="","",Протокол!P17)</f>
        <v>1</v>
      </c>
      <c r="N13" s="118">
        <f>IF(Протокол!Q17="","",Протокол!Q17)</f>
        <v>1</v>
      </c>
      <c r="O13" s="118">
        <f>IF(Протокол!R17="","",Протокол!R17)</f>
        <v>1</v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>
        <f>IF(AND(LEN(C13)&gt;0,AS13&gt;0),Протокол!CU17,"")</f>
        <v>9</v>
      </c>
      <c r="AS13" s="116">
        <f>IF(Протокол!D17="","",Протокол!D17)</f>
        <v>2</v>
      </c>
      <c r="AT13" s="116" t="str">
        <f>IF(Протокол!F17="","",Протокол!F17)</f>
        <v/>
      </c>
      <c r="AU13" s="118" t="str">
        <f>IF(Протокол!CR17="","",Протокол!CR17)</f>
        <v>нет</v>
      </c>
      <c r="AV13" s="118" t="str">
        <f>IF(Протокол!CS17="","",Протокол!CS17)</f>
        <v>ж</v>
      </c>
      <c r="AW13" s="118">
        <f>IF(Протокол!CT17="","",Протокол!CT17)</f>
        <v>4</v>
      </c>
      <c r="AX13" s="118"/>
    </row>
    <row r="14" spans="1:255" s="116" customFormat="1" x14ac:dyDescent="0.25">
      <c r="A14" s="116">
        <f t="shared" si="0"/>
        <v>1</v>
      </c>
      <c r="B14" s="117">
        <f>IF(Протокол!B18="","",Протокол!B18)</f>
        <v>9</v>
      </c>
      <c r="C14" s="117">
        <f>IF(AND(Протокол!F18="",Протокол!D18=""),"",Протокол!C18)</f>
        <v>60009</v>
      </c>
      <c r="D14" s="118">
        <f>IF(Протокол!G18="","",Протокол!G18)</f>
        <v>1</v>
      </c>
      <c r="E14" s="118">
        <f>IF(Протокол!H18="","",Протокол!H18)</f>
        <v>1</v>
      </c>
      <c r="F14" s="118">
        <f>IF(Протокол!I18="","",Протокол!I18)</f>
        <v>1</v>
      </c>
      <c r="G14" s="118">
        <f>IF(Протокол!J18="","",Протокол!J18)</f>
        <v>0</v>
      </c>
      <c r="H14" s="118">
        <f>IF(Протокол!K18="","",Протокол!K18)</f>
        <v>1</v>
      </c>
      <c r="I14" s="118">
        <f>IF(Протокол!L18="","",Протокол!L18)</f>
        <v>1</v>
      </c>
      <c r="J14" s="118">
        <f>IF(Протокол!M18="","",Протокол!M18)</f>
        <v>0</v>
      </c>
      <c r="K14" s="118">
        <f>IF(Протокол!N18="","",Протокол!N18)</f>
        <v>0</v>
      </c>
      <c r="L14" s="118">
        <f>IF(Протокол!O18="","",Протокол!O18)</f>
        <v>0</v>
      </c>
      <c r="M14" s="118">
        <f>IF(Протокол!P18="","",Протокол!P18)</f>
        <v>1</v>
      </c>
      <c r="N14" s="118">
        <f>IF(Протокол!Q18="","",Протокол!Q18)</f>
        <v>0</v>
      </c>
      <c r="O14" s="118">
        <f>IF(Протокол!R18="","",Протокол!R18)</f>
        <v>1</v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>
        <f>IF(AND(LEN(C14)&gt;0,AS14&gt;0),Протокол!CU18,"")</f>
        <v>7</v>
      </c>
      <c r="AS14" s="116">
        <f>IF(Протокол!D18="","",Протокол!D18)</f>
        <v>2</v>
      </c>
      <c r="AT14" s="116" t="str">
        <f>IF(Протокол!F18="","",Протокол!F18)</f>
        <v/>
      </c>
      <c r="AU14" s="118" t="str">
        <f>IF(Протокол!CR18="","",Протокол!CR18)</f>
        <v>нет</v>
      </c>
      <c r="AV14" s="118" t="str">
        <f>IF(Протокол!CS18="","",Протокол!CS18)</f>
        <v>м</v>
      </c>
      <c r="AW14" s="118">
        <f>IF(Протокол!CT18="","",Протокол!CT18)</f>
        <v>3</v>
      </c>
      <c r="AX14" s="118"/>
    </row>
    <row r="15" spans="1:255" s="116" customFormat="1" x14ac:dyDescent="0.25">
      <c r="A15" s="116">
        <f t="shared" si="0"/>
        <v>1</v>
      </c>
      <c r="B15" s="117">
        <f>IF(Протокол!B19="","",Протокол!B19)</f>
        <v>10</v>
      </c>
      <c r="C15" s="117">
        <f>IF(AND(Протокол!F19="",Протокол!D19=""),"",Протокол!C19)</f>
        <v>60010</v>
      </c>
      <c r="D15" s="118">
        <f>IF(Протокол!G19="","",Протокол!G19)</f>
        <v>1</v>
      </c>
      <c r="E15" s="118">
        <f>IF(Протокол!H19="","",Протокол!H19)</f>
        <v>1</v>
      </c>
      <c r="F15" s="118">
        <f>IF(Протокол!I19="","",Протокол!I19)</f>
        <v>2</v>
      </c>
      <c r="G15" s="118">
        <f>IF(Протокол!J19="","",Протокол!J19)</f>
        <v>3</v>
      </c>
      <c r="H15" s="118">
        <f>IF(Протокол!K19="","",Протокол!K19)</f>
        <v>0</v>
      </c>
      <c r="I15" s="118">
        <f>IF(Протокол!L19="","",Протокол!L19)</f>
        <v>1</v>
      </c>
      <c r="J15" s="118">
        <f>IF(Протокол!M19="","",Протокол!M19)</f>
        <v>1</v>
      </c>
      <c r="K15" s="118">
        <f>IF(Протокол!N19="","",Протокол!N19)</f>
        <v>0</v>
      </c>
      <c r="L15" s="118">
        <f>IF(Протокол!O19="","",Протокол!O19)</f>
        <v>0</v>
      </c>
      <c r="M15" s="118">
        <f>IF(Протокол!P19="","",Протокол!P19)</f>
        <v>1</v>
      </c>
      <c r="N15" s="118">
        <f>IF(Протокол!Q19="","",Протокол!Q19)</f>
        <v>1</v>
      </c>
      <c r="O15" s="118">
        <f>IF(Протокол!R19="","",Протокол!R19)</f>
        <v>1</v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>
        <f>IF(AND(LEN(C15)&gt;0,AS15&gt;0),Протокол!CU19,"")</f>
        <v>12</v>
      </c>
      <c r="AS15" s="116">
        <f>IF(Протокол!D19="","",Протокол!D19)</f>
        <v>2</v>
      </c>
      <c r="AT15" s="116" t="str">
        <f>IF(Протокол!F19="","",Протокол!F19)</f>
        <v/>
      </c>
      <c r="AU15" s="118" t="str">
        <f>IF(Протокол!CR19="","",Протокол!CR19)</f>
        <v>нет</v>
      </c>
      <c r="AV15" s="118" t="str">
        <f>IF(Протокол!CS19="","",Протокол!CS19)</f>
        <v>ж</v>
      </c>
      <c r="AW15" s="118">
        <f>IF(Протокол!CT19="","",Протокол!CT19)</f>
        <v>5</v>
      </c>
      <c r="AX15" s="118"/>
    </row>
    <row r="16" spans="1:255" s="116" customFormat="1" x14ac:dyDescent="0.25">
      <c r="A16" s="116">
        <f t="shared" si="0"/>
        <v>1</v>
      </c>
      <c r="B16" s="117">
        <f>IF(Протокол!B20="","",Протокол!B20)</f>
        <v>11</v>
      </c>
      <c r="C16" s="117">
        <f>IF(AND(Протокол!F20="",Протокол!D20=""),"",Протокол!C20)</f>
        <v>60011</v>
      </c>
      <c r="D16" s="118">
        <f>IF(Протокол!G20="","",Протокол!G20)</f>
        <v>1</v>
      </c>
      <c r="E16" s="118">
        <f>IF(Протокол!H20="","",Протокол!H20)</f>
        <v>1</v>
      </c>
      <c r="F16" s="118">
        <f>IF(Протокол!I20="","",Протокол!I20)</f>
        <v>1</v>
      </c>
      <c r="G16" s="118">
        <f>IF(Протокол!J20="","",Протокол!J20)</f>
        <v>0</v>
      </c>
      <c r="H16" s="118">
        <f>IF(Протокол!K20="","",Протокол!K20)</f>
        <v>1</v>
      </c>
      <c r="I16" s="118">
        <f>IF(Протокол!L20="","",Протокол!L20)</f>
        <v>0</v>
      </c>
      <c r="J16" s="118">
        <f>IF(Протокол!M20="","",Протокол!M20)</f>
        <v>0</v>
      </c>
      <c r="K16" s="118">
        <f>IF(Протокол!N20="","",Протокол!N20)</f>
        <v>1</v>
      </c>
      <c r="L16" s="118">
        <f>IF(Протокол!O20="","",Протокол!O20)</f>
        <v>1</v>
      </c>
      <c r="M16" s="118">
        <f>IF(Протокол!P20="","",Протокол!P20)</f>
        <v>0</v>
      </c>
      <c r="N16" s="118">
        <f>IF(Протокол!Q20="","",Протокол!Q20)</f>
        <v>0</v>
      </c>
      <c r="O16" s="118">
        <f>IF(Протокол!R20="","",Протокол!R20)</f>
        <v>0</v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>
        <f>IF(AND(LEN(C16)&gt;0,AS16&gt;0),Протокол!CU20,"")</f>
        <v>6</v>
      </c>
      <c r="AS16" s="116">
        <f>IF(Протокол!D20="","",Протокол!D20)</f>
        <v>2</v>
      </c>
      <c r="AT16" s="116" t="str">
        <f>IF(Протокол!F20="","",Протокол!F20)</f>
        <v/>
      </c>
      <c r="AU16" s="118" t="str">
        <f>IF(Протокол!CR20="","",Протокол!CR20)</f>
        <v>нет</v>
      </c>
      <c r="AV16" s="118" t="str">
        <f>IF(Протокол!CS20="","",Протокол!CS20)</f>
        <v>м</v>
      </c>
      <c r="AW16" s="118">
        <f>IF(Протокол!CT20="","",Протокол!CT20)</f>
        <v>3</v>
      </c>
      <c r="AX16" s="118"/>
    </row>
    <row r="17" spans="1:50" s="116" customFormat="1" x14ac:dyDescent="0.25">
      <c r="A17" s="116">
        <f t="shared" si="0"/>
        <v>1</v>
      </c>
      <c r="B17" s="117">
        <f>IF(Протокол!B21="","",Протокол!B21)</f>
        <v>12</v>
      </c>
      <c r="C17" s="117">
        <f>IF(AND(Протокол!F21="",Протокол!D21=""),"",Протокол!C21)</f>
        <v>60012</v>
      </c>
      <c r="D17" s="118">
        <f>IF(Протокол!G21="","",Протокол!G21)</f>
        <v>0</v>
      </c>
      <c r="E17" s="118">
        <f>IF(Протокол!H21="","",Протокол!H21)</f>
        <v>1</v>
      </c>
      <c r="F17" s="118">
        <f>IF(Протокол!I21="","",Протокол!I21)</f>
        <v>1</v>
      </c>
      <c r="G17" s="118">
        <f>IF(Протокол!J21="","",Протокол!J21)</f>
        <v>1</v>
      </c>
      <c r="H17" s="118">
        <f>IF(Протокол!K21="","",Протокол!K21)</f>
        <v>0</v>
      </c>
      <c r="I17" s="118">
        <f>IF(Протокол!L21="","",Протокол!L21)</f>
        <v>0</v>
      </c>
      <c r="J17" s="118">
        <f>IF(Протокол!M21="","",Протокол!M21)</f>
        <v>0</v>
      </c>
      <c r="K17" s="118">
        <f>IF(Протокол!N21="","",Протокол!N21)</f>
        <v>1</v>
      </c>
      <c r="L17" s="118">
        <f>IF(Протокол!O21="","",Протокол!O21)</f>
        <v>0</v>
      </c>
      <c r="M17" s="118">
        <f>IF(Протокол!P21="","",Протокол!P21)</f>
        <v>0</v>
      </c>
      <c r="N17" s="118">
        <f>IF(Протокол!Q21="","",Протокол!Q21)</f>
        <v>1</v>
      </c>
      <c r="O17" s="118">
        <f>IF(Протокол!R21="","",Протокол!R21)</f>
        <v>1</v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>
        <f>IF(AND(LEN(C17)&gt;0,AS17&gt;0),Протокол!CU21,"")</f>
        <v>6</v>
      </c>
      <c r="AS17" s="116">
        <f>IF(Протокол!D21="","",Протокол!D21)</f>
        <v>1</v>
      </c>
      <c r="AT17" s="116" t="str">
        <f>IF(Протокол!F21="","",Протокол!F21)</f>
        <v/>
      </c>
      <c r="AU17" s="118" t="str">
        <f>IF(Протокол!CR21="","",Протокол!CR21)</f>
        <v>нет</v>
      </c>
      <c r="AV17" s="118" t="str">
        <f>IF(Протокол!CS21="","",Протокол!CS21)</f>
        <v>м</v>
      </c>
      <c r="AW17" s="118">
        <f>IF(Протокол!CT21="","",Протокол!CT21)</f>
        <v>4</v>
      </c>
      <c r="AX17" s="118"/>
    </row>
    <row r="18" spans="1:50" s="116" customFormat="1" x14ac:dyDescent="0.25">
      <c r="A18" s="116">
        <f t="shared" si="0"/>
        <v>1</v>
      </c>
      <c r="B18" s="117">
        <f>IF(Протокол!B22="","",Протокол!B22)</f>
        <v>13</v>
      </c>
      <c r="C18" s="117">
        <f>IF(AND(Протокол!F22="",Протокол!D22=""),"",Протокол!C22)</f>
        <v>60013</v>
      </c>
      <c r="D18" s="118">
        <f>IF(Протокол!G22="","",Протокол!G22)</f>
        <v>1</v>
      </c>
      <c r="E18" s="118">
        <f>IF(Протокол!H22="","",Протокол!H22)</f>
        <v>1</v>
      </c>
      <c r="F18" s="118">
        <f>IF(Протокол!I22="","",Протокол!I22)</f>
        <v>0</v>
      </c>
      <c r="G18" s="118">
        <f>IF(Протокол!J22="","",Протокол!J22)</f>
        <v>0</v>
      </c>
      <c r="H18" s="118">
        <f>IF(Протокол!K22="","",Протокол!K22)</f>
        <v>0</v>
      </c>
      <c r="I18" s="118">
        <f>IF(Протокол!L22="","",Протокол!L22)</f>
        <v>0</v>
      </c>
      <c r="J18" s="118">
        <f>IF(Протокол!M22="","",Протокол!M22)</f>
        <v>0</v>
      </c>
      <c r="K18" s="118">
        <f>IF(Протокол!N22="","",Протокол!N22)</f>
        <v>0</v>
      </c>
      <c r="L18" s="118">
        <f>IF(Протокол!O22="","",Протокол!O22)</f>
        <v>1</v>
      </c>
      <c r="M18" s="118">
        <f>IF(Протокол!P22="","",Протокол!P22)</f>
        <v>0</v>
      </c>
      <c r="N18" s="118">
        <f>IF(Протокол!Q22="","",Протокол!Q22)</f>
        <v>0</v>
      </c>
      <c r="O18" s="118">
        <f>IF(Протокол!R22="","",Протокол!R22)</f>
        <v>0</v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>
        <f>IF(AND(LEN(C18)&gt;0,AS18&gt;0),Протокол!CU22,"")</f>
        <v>3</v>
      </c>
      <c r="AS18" s="116">
        <f>IF(Протокол!D22="","",Протокол!D22)</f>
        <v>1</v>
      </c>
      <c r="AT18" s="116" t="str">
        <f>IF(Протокол!F22="","",Протокол!F22)</f>
        <v/>
      </c>
      <c r="AU18" s="118" t="str">
        <f>IF(Протокол!CR22="","",Протокол!CR22)</f>
        <v>нет</v>
      </c>
      <c r="AV18" s="118" t="str">
        <f>IF(Протокол!CS22="","",Протокол!CS22)</f>
        <v>ж</v>
      </c>
      <c r="AW18" s="118">
        <f>IF(Протокол!CT22="","",Протокол!CT22)</f>
        <v>2</v>
      </c>
      <c r="AX18" s="118"/>
    </row>
    <row r="19" spans="1:50" s="116" customFormat="1" x14ac:dyDescent="0.25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5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5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5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5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5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5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5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5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5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5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5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5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5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5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5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5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5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5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5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5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5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5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5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5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5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5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5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5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5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5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5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5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5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5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5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5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5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5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5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5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5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5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5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5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5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5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5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5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5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5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5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5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5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5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5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5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5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5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5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5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5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5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5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5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5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5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5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5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5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5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5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5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5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5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5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5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5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5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5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5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5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5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5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5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5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5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5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5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5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5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5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5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5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5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5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5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5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5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5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5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5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5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5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5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5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5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5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5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5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5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5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5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5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5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5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5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5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5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5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5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5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5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5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5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5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5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5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5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5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5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5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5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5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5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5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5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5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5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5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5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5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5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5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5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5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5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5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5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5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5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5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5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5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5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5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5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5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5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5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5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5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5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5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5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5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5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5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5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5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5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5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5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5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5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5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5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5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5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5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5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5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5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5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5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5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5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5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5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5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5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5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5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5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5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5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5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5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5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5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5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5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5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5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5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5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5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5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5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5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5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5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5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5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5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5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5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5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5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5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5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5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5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5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5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5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5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5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5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5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5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5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5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5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5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5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5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5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5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5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5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5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5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5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5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5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5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5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5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5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5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5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5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5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5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5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5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5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5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5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5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5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5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5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5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5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5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5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5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5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5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5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5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5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5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5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5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5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5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5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5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5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5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5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5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5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5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5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5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5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5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5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5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5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5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5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5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5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5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5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5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5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5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5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5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5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5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5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5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5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5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5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5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5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5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5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5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5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5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5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5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5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5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5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5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5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5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5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5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5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5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5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5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5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5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5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5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5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5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5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5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5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5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5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5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5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5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5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5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5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5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5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5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5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5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5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5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5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5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5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5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5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5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5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5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5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5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5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5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5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5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5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5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5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5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5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5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5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5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5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5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5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5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5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5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5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5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5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5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5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5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5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5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5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5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5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5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5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5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5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5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5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5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5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5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5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5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5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5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5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5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5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5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5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5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5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5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5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5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5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5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5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5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5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5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5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5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5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5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5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5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5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5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5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5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5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5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5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5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5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5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5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5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5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5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5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5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5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5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5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5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5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5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5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5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5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5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5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5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5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5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5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5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5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5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5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5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5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5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5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5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5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5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5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5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5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5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5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5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5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5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5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5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5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5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5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5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5">
      <c r="B1305" s="112" t="s">
        <v>234</v>
      </c>
    </row>
    <row r="1306" spans="1:8" x14ac:dyDescent="0.25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is6.2</v>
      </c>
      <c r="D1306" s="112" t="str">
        <f>IF(ISERROR(Классы!X5),"",Классы!X5)</f>
        <v/>
      </c>
      <c r="E1306" s="112" t="str">
        <f>IF(Классы!G5&lt;&gt;"",Классы!G5,"")</f>
        <v xml:space="preserve">Под ред. Торкунова </v>
      </c>
      <c r="F1306" s="112" t="str">
        <f>IF(Классы!H5&lt;&gt;"",Классы!H5,"")</f>
        <v xml:space="preserve"> История России (в 2 частях) 6 класс АО "Издательство "Просвещение"</v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5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5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5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5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5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5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5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5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5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5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5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5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5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5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5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5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5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5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5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5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5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5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5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5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5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5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5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5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5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5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5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5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5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5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5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5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5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5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5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5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5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5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5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5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5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5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5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5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5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C1" workbookViewId="0">
      <selection activeCell="H32" sqref="H32:I32"/>
    </sheetView>
  </sheetViews>
  <sheetFormatPr defaultColWidth="8.5546875" defaultRowHeight="13.2" x14ac:dyDescent="0.25"/>
  <cols>
    <col min="1" max="1" width="13.6640625" customWidth="1"/>
    <col min="2" max="2" width="13" customWidth="1"/>
    <col min="3" max="3" width="14" customWidth="1"/>
    <col min="4" max="4" width="10" customWidth="1"/>
    <col min="5" max="7" width="9.109375" customWidth="1"/>
    <col min="8" max="8" width="11" customWidth="1"/>
    <col min="9" max="16" width="9.109375" customWidth="1"/>
    <col min="17" max="18" width="9.109375" style="67" customWidth="1"/>
    <col min="19" max="19" width="8.5546875" style="67" customWidth="1"/>
    <col min="20" max="35" width="8.5546875" customWidth="1"/>
    <col min="36" max="37" width="8.5546875" style="106" customWidth="1"/>
    <col min="38" max="256" width="8.5546875" customWidth="1"/>
  </cols>
  <sheetData>
    <row r="1" spans="1:47" s="7" customFormat="1" x14ac:dyDescent="0.25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5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5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5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5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5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5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5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5">
      <c r="A9" s="7" t="s">
        <v>14</v>
      </c>
      <c r="B9" s="145">
        <v>6</v>
      </c>
      <c r="C9">
        <v>7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5">
      <c r="A10" s="7" t="s">
        <v>12</v>
      </c>
      <c r="B10" t="str">
        <f>"Проверочная работа по "&amp;C10</f>
        <v>Проверочная работа по истории</v>
      </c>
      <c r="C10" t="str">
        <f>INDEX(AK1:AK11,MATCH(C9,AJ1:AJ11,0))</f>
        <v>истории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0_0_3_2_1_7_1</v>
      </c>
      <c r="L10" t="s">
        <v>58</v>
      </c>
      <c r="M10">
        <f>SUM(M34,M38,M42,M46)</f>
        <v>20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5">
      <c r="A11" s="7" t="s">
        <v>47</v>
      </c>
      <c r="B11" t="str">
        <f>B9&amp;" класс"</f>
        <v>6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5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6" x14ac:dyDescent="0.3">
      <c r="A13" s="7" t="s">
        <v>13</v>
      </c>
      <c r="B13" s="16" t="str">
        <f>IF(F12=1,IF(F14,H14,H13),H11)</f>
        <v>10032167vpr</v>
      </c>
      <c r="C13" s="7"/>
      <c r="G13" t="s">
        <v>66</v>
      </c>
      <c r="H13" s="106" t="s">
        <v>433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5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433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5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6" x14ac:dyDescent="0.3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5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5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6" x14ac:dyDescent="0.3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5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5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6" x14ac:dyDescent="0.3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5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5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6" x14ac:dyDescent="0.3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5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5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5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5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5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6" x14ac:dyDescent="0.3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435</v>
      </c>
      <c r="I31" s="6" t="s">
        <v>434</v>
      </c>
      <c r="J31" s="6" t="s">
        <v>296</v>
      </c>
      <c r="K31" s="6" t="s">
        <v>297</v>
      </c>
      <c r="L31" s="6" t="s">
        <v>298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6" x14ac:dyDescent="0.3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435</v>
      </c>
      <c r="I32" s="6" t="s">
        <v>434</v>
      </c>
      <c r="J32" s="6" t="s">
        <v>296</v>
      </c>
      <c r="K32" s="6" t="s">
        <v>297</v>
      </c>
      <c r="L32" s="6" t="s">
        <v>298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5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5">
      <c r="A34" t="s">
        <v>7</v>
      </c>
      <c r="B34" s="10" t="s">
        <v>58</v>
      </c>
      <c r="C34" s="4">
        <v>2</v>
      </c>
      <c r="D34" s="4">
        <v>1</v>
      </c>
      <c r="E34" s="4">
        <v>3</v>
      </c>
      <c r="F34" s="4">
        <v>3</v>
      </c>
      <c r="G34" s="4">
        <v>1</v>
      </c>
      <c r="H34" s="4">
        <v>1</v>
      </c>
      <c r="I34" s="4">
        <v>2</v>
      </c>
      <c r="J34" s="4">
        <v>2</v>
      </c>
      <c r="K34" s="4">
        <v>1</v>
      </c>
      <c r="L34" s="4">
        <v>1</v>
      </c>
      <c r="M34">
        <f>SUM(C34:L34)</f>
        <v>17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6" x14ac:dyDescent="0.3">
      <c r="C35" s="6" t="s">
        <v>437</v>
      </c>
      <c r="D35" s="6" t="s">
        <v>436</v>
      </c>
      <c r="E35" s="6" t="s">
        <v>50</v>
      </c>
      <c r="F35" s="6" t="s">
        <v>50</v>
      </c>
      <c r="G35" s="6" t="s">
        <v>50</v>
      </c>
      <c r="H35" s="6" t="s">
        <v>50</v>
      </c>
      <c r="I35" s="6" t="s">
        <v>50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6" x14ac:dyDescent="0.3">
      <c r="B36" s="35"/>
      <c r="C36" s="6" t="s">
        <v>437</v>
      </c>
      <c r="D36" s="6" t="s">
        <v>436</v>
      </c>
      <c r="E36" s="6" t="s">
        <v>50</v>
      </c>
      <c r="F36" s="6" t="s">
        <v>50</v>
      </c>
      <c r="G36" s="6" t="s">
        <v>50</v>
      </c>
      <c r="H36" s="6" t="s">
        <v>50</v>
      </c>
      <c r="I36" s="6" t="s">
        <v>50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5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5">
      <c r="A38" t="s">
        <v>6</v>
      </c>
      <c r="B38" s="10" t="s">
        <v>58</v>
      </c>
      <c r="C38" s="4">
        <v>1</v>
      </c>
      <c r="D38" s="4">
        <v>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3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6" x14ac:dyDescent="0.3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6" x14ac:dyDescent="0.3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5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5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6" x14ac:dyDescent="0.3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6" x14ac:dyDescent="0.3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5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5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5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5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5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5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5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5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5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5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5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5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5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5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5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5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5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5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5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5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5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5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5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5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5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5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5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5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5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5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5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5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5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5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5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5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5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5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5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5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5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5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5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5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5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5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5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5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5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5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5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5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5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5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5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5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5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5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5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5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5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5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5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5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5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5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5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5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5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5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5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5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5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5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5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5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5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5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5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5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5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5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5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5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5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5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5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5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5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5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5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5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5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5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5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5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5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5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5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5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5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5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5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5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5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5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5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5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5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5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5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5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5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5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5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5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5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5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5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5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5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5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5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5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5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5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5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5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5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5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5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5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5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5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5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5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5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5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5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5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5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5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5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5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5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5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5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5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5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5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5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5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5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5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5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5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5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5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5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5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5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5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5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5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5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5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5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5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5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5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5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5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5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5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5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5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5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5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5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5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5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5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5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5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5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5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5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5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5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5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5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5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5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5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5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5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5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5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5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5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5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5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5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5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5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5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5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5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5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5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5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5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5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5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5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5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5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5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5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5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5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5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5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5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5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5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5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5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5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5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5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5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5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5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5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5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5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5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5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5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5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5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5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5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5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5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5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5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5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5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5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5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5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5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5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5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5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5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5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5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5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5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5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5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5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5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5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5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5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5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5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5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5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5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5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5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5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5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5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5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5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5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5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5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5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5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5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5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5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5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5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5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5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5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5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5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5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5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5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5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5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5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5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5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5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5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5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5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5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5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5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5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5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5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5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5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5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5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5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5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5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5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5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5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5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5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5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5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5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5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5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5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5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5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5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5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5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5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5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5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5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5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5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5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5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5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5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5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5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5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5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5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5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5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5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5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5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5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5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5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5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5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5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5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5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5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5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5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5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5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5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5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5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5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5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5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5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5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5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5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5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5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5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5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5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5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5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5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5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5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5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5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5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5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5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5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5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5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5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5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5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5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5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5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5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5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5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5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5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5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5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5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5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5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5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5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5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5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5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5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5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5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5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5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5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5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5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5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5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5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5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5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5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5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5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5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5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5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5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5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5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5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5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5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5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5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5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5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5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5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5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5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5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5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5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5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Наталья</cp:lastModifiedBy>
  <cp:lastPrinted>2020-02-18T12:29:15Z</cp:lastPrinted>
  <dcterms:created xsi:type="dcterms:W3CDTF">1996-10-08T23:32:33Z</dcterms:created>
  <dcterms:modified xsi:type="dcterms:W3CDTF">2021-03-19T20:40:36Z</dcterms:modified>
</cp:coreProperties>
</file>