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workbookProtection workbookPassword="CF7E" lockStructure="1"/>
  <bookViews>
    <workbookView xWindow="0" yWindow="0" windowWidth="23250" windowHeight="11445" firstSheet="2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учебников'!$K$1:$K$29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/>
  <c r="X31" i="20"/>
  <c r="D1332" i="16" s="1"/>
  <c r="X32" i="20"/>
  <c r="D1333" i="16" s="1"/>
  <c r="X33" i="20"/>
  <c r="D1334" i="16" s="1"/>
  <c r="X34" i="20"/>
  <c r="D1335" i="16"/>
  <c r="X35" i="20"/>
  <c r="D1336" i="16" s="1"/>
  <c r="X36" i="20"/>
  <c r="D1337" i="16" s="1"/>
  <c r="X37" i="20"/>
  <c r="D1338" i="16" s="1"/>
  <c r="X38" i="20"/>
  <c r="D1339" i="16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/>
  <c r="X47" i="20"/>
  <c r="D1348" i="16" s="1"/>
  <c r="X48" i="20"/>
  <c r="D1349" i="16" s="1"/>
  <c r="X49" i="20"/>
  <c r="D1350" i="16" s="1"/>
  <c r="X50" i="20"/>
  <c r="D1351" i="16"/>
  <c r="X51" i="20"/>
  <c r="D1352" i="16" s="1"/>
  <c r="X52" i="20"/>
  <c r="D1353" i="16" s="1"/>
  <c r="X53" i="20"/>
  <c r="D1354" i="16" s="1"/>
  <c r="X54" i="20"/>
  <c r="D1355" i="16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/>
  <c r="W12" i="20"/>
  <c r="C1313" i="16" s="1"/>
  <c r="W13" i="20"/>
  <c r="C1314" i="16" s="1"/>
  <c r="W14" i="20"/>
  <c r="C1315" i="16" s="1"/>
  <c r="W15" i="20"/>
  <c r="C1316" i="16"/>
  <c r="W16" i="20"/>
  <c r="C1317" i="16" s="1"/>
  <c r="W17" i="20"/>
  <c r="C1318" i="16" s="1"/>
  <c r="W18" i="20"/>
  <c r="C1319" i="16" s="1"/>
  <c r="W19" i="20"/>
  <c r="C1320" i="16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/>
  <c r="W28" i="20"/>
  <c r="C1329" i="16" s="1"/>
  <c r="W29" i="20"/>
  <c r="C1330" i="16" s="1"/>
  <c r="W30" i="20"/>
  <c r="C1331" i="16" s="1"/>
  <c r="W31" i="20"/>
  <c r="C1332" i="16"/>
  <c r="W32" i="20"/>
  <c r="C1333" i="16" s="1"/>
  <c r="W33" i="20"/>
  <c r="C1334" i="16" s="1"/>
  <c r="W34" i="20"/>
  <c r="C1335" i="16" s="1"/>
  <c r="W35" i="20"/>
  <c r="C1336" i="16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/>
  <c r="W44" i="20"/>
  <c r="C1345" i="16" s="1"/>
  <c r="W45" i="20"/>
  <c r="C1346" i="16" s="1"/>
  <c r="W46" i="20"/>
  <c r="C1347" i="16" s="1"/>
  <c r="W47" i="20"/>
  <c r="C1348" i="16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M7" i="10" s="1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G7" i="10" s="1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A7" i="10" s="1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T7" i="10" s="1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O7" i="10" s="1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AY472" i="10"/>
  <c r="CU472" i="10" s="1"/>
  <c r="AX471" i="10"/>
  <c r="AY471" i="10"/>
  <c r="AX470" i="10"/>
  <c r="AY470" i="10"/>
  <c r="AX469" i="10"/>
  <c r="AY469" i="10"/>
  <c r="AX468" i="10"/>
  <c r="AY468" i="10"/>
  <c r="CX468" i="10" s="1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/>
  <c r="AY462" i="10"/>
  <c r="AX461" i="10"/>
  <c r="AY461" i="10"/>
  <c r="AX460" i="10"/>
  <c r="AY460" i="10"/>
  <c r="AU460" i="10"/>
  <c r="AX459" i="10"/>
  <c r="AY459" i="10"/>
  <c r="AX458" i="10"/>
  <c r="AY458" i="10"/>
  <c r="CU458" i="10" s="1"/>
  <c r="AX457" i="10"/>
  <c r="AY457" i="10"/>
  <c r="AX456" i="10"/>
  <c r="AY456" i="10"/>
  <c r="AU456" i="10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CU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CX379" i="10" s="1"/>
  <c r="AX378" i="10"/>
  <c r="AY378" i="10"/>
  <c r="AX377" i="10"/>
  <c r="AY377" i="10"/>
  <c r="CU377" i="10" s="1"/>
  <c r="AX376" i="10"/>
  <c r="AY376" i="10"/>
  <c r="CU376" i="10" s="1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/>
  <c r="AX351" i="10"/>
  <c r="AY351" i="10"/>
  <c r="CW351" i="10" s="1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CU274" i="10" s="1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CU261" i="10" s="1"/>
  <c r="AU261" i="10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 s="1"/>
  <c r="AX141" i="10"/>
  <c r="AY141" i="10"/>
  <c r="AW141" i="10"/>
  <c r="AX140" i="10"/>
  <c r="AY140" i="10"/>
  <c r="AX139" i="10"/>
  <c r="CU139" i="10"/>
  <c r="AY139" i="10"/>
  <c r="AX138" i="10"/>
  <c r="AY138" i="10"/>
  <c r="AX137" i="10"/>
  <c r="AY137" i="10"/>
  <c r="AU137" i="10" s="1"/>
  <c r="AX136" i="10"/>
  <c r="CX136" i="10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CV113" i="10"/>
  <c r="AY113" i="10"/>
  <c r="AW113" i="10" s="1"/>
  <c r="AX112" i="10"/>
  <c r="CU112" i="10"/>
  <c r="AY112" i="10"/>
  <c r="AX111" i="10"/>
  <c r="AY111" i="10"/>
  <c r="AU111" i="10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AY96" i="10"/>
  <c r="CV96" i="10" s="1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CX82" i="10" s="1"/>
  <c r="AX81" i="10"/>
  <c r="AY81" i="10"/>
  <c r="AW81" i="10"/>
  <c r="AX80" i="10"/>
  <c r="CU80" i="10" s="1"/>
  <c r="AY80" i="10"/>
  <c r="AX79" i="10"/>
  <c r="AY79" i="10"/>
  <c r="AX78" i="10"/>
  <c r="AY78" i="10"/>
  <c r="AU78" i="10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/>
  <c r="AX71" i="10"/>
  <c r="AY71" i="10"/>
  <c r="AX70" i="10"/>
  <c r="AY70" i="10"/>
  <c r="AX69" i="10"/>
  <c r="AY69" i="10"/>
  <c r="AU69" i="10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I7" i="10"/>
  <c r="J7" i="10"/>
  <c r="O7" i="10"/>
  <c r="U7" i="10"/>
  <c r="V7" i="10"/>
  <c r="X7" i="10"/>
  <c r="Y7" i="10"/>
  <c r="Z7" i="10"/>
  <c r="AB7" i="10"/>
  <c r="CR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/>
  <c r="CP506" i="10"/>
  <c r="CP505" i="10"/>
  <c r="CY505" i="10"/>
  <c r="CP504" i="10"/>
  <c r="AV504" i="10" s="1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P496" i="10"/>
  <c r="CY496" i="10" s="1"/>
  <c r="CP495" i="10"/>
  <c r="CY495" i="10" s="1"/>
  <c r="CP494" i="10"/>
  <c r="CP493" i="10"/>
  <c r="CP492" i="10"/>
  <c r="CY492" i="10" s="1"/>
  <c r="CP491" i="10"/>
  <c r="CY491" i="10" s="1"/>
  <c r="CP490" i="10"/>
  <c r="CY490" i="10"/>
  <c r="CP489" i="10"/>
  <c r="CY489" i="10" s="1"/>
  <c r="CP488" i="10"/>
  <c r="CP487" i="10"/>
  <c r="CP486" i="10"/>
  <c r="AV486" i="10" s="1"/>
  <c r="CP485" i="10"/>
  <c r="CP484" i="10"/>
  <c r="CY484" i="10" s="1"/>
  <c r="CP483" i="10"/>
  <c r="CP482" i="10"/>
  <c r="CP481" i="10"/>
  <c r="CY481" i="10" s="1"/>
  <c r="CP480" i="10"/>
  <c r="AV480" i="10"/>
  <c r="CP479" i="10"/>
  <c r="CY479" i="10" s="1"/>
  <c r="CP478" i="10"/>
  <c r="CY478" i="10"/>
  <c r="CP477" i="10"/>
  <c r="CY477" i="10" s="1"/>
  <c r="CP476" i="10"/>
  <c r="CP475" i="10"/>
  <c r="CY475" i="10"/>
  <c r="CP474" i="10"/>
  <c r="CY474" i="10" s="1"/>
  <c r="CP473" i="10"/>
  <c r="CP472" i="10"/>
  <c r="AV472" i="10"/>
  <c r="CP471" i="10"/>
  <c r="CP470" i="10"/>
  <c r="CP469" i="10"/>
  <c r="CY469" i="10"/>
  <c r="CP468" i="10"/>
  <c r="CP467" i="10"/>
  <c r="CP466" i="10"/>
  <c r="CY466" i="10"/>
  <c r="AV466" i="10"/>
  <c r="CP465" i="10"/>
  <c r="CY465" i="10"/>
  <c r="CP464" i="10"/>
  <c r="CY464" i="10" s="1"/>
  <c r="CP463" i="10"/>
  <c r="CY463" i="10"/>
  <c r="CP462" i="10"/>
  <c r="CY462" i="10" s="1"/>
  <c r="CP461" i="10"/>
  <c r="CP460" i="10"/>
  <c r="CY460" i="10"/>
  <c r="CP459" i="10"/>
  <c r="CY459" i="10" s="1"/>
  <c r="CP458" i="10"/>
  <c r="CP457" i="10"/>
  <c r="CP456" i="10"/>
  <c r="AV456" i="10"/>
  <c r="CP455" i="10"/>
  <c r="CY455" i="10" s="1"/>
  <c r="CP454" i="10"/>
  <c r="CY454" i="10"/>
  <c r="CP453" i="10"/>
  <c r="CP452" i="10"/>
  <c r="CP451" i="10"/>
  <c r="CP450" i="10"/>
  <c r="CY450" i="10" s="1"/>
  <c r="CP449" i="10"/>
  <c r="CP448" i="10"/>
  <c r="CY448" i="10"/>
  <c r="CP447" i="10"/>
  <c r="CY447" i="10" s="1"/>
  <c r="CP446" i="10"/>
  <c r="CP445" i="10"/>
  <c r="CY445" i="10"/>
  <c r="CP444" i="10"/>
  <c r="CY444" i="10" s="1"/>
  <c r="CP443" i="10"/>
  <c r="CP442" i="10"/>
  <c r="CY442" i="10"/>
  <c r="CP441" i="10"/>
  <c r="CP440" i="10"/>
  <c r="CP439" i="10"/>
  <c r="CY439" i="10"/>
  <c r="CP438" i="10"/>
  <c r="CP437" i="10"/>
  <c r="CY437" i="10"/>
  <c r="CP436" i="10"/>
  <c r="CY436" i="10" s="1"/>
  <c r="CP435" i="10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/>
  <c r="CP425" i="10"/>
  <c r="CP424" i="10"/>
  <c r="CY424" i="10" s="1"/>
  <c r="CP423" i="10"/>
  <c r="CP422" i="10"/>
  <c r="CP421" i="10"/>
  <c r="CY421" i="10" s="1"/>
  <c r="CP420" i="10"/>
  <c r="CP419" i="10"/>
  <c r="CY419" i="10" s="1"/>
  <c r="CP418" i="10"/>
  <c r="CY418" i="10"/>
  <c r="CP417" i="10"/>
  <c r="CP416" i="10"/>
  <c r="CP415" i="10"/>
  <c r="CY415" i="10"/>
  <c r="CP414" i="10"/>
  <c r="CP413" i="10"/>
  <c r="CP412" i="10"/>
  <c r="CY412" i="10"/>
  <c r="CP411" i="10"/>
  <c r="CP410" i="10"/>
  <c r="CP409" i="10"/>
  <c r="CY409" i="10"/>
  <c r="CP408" i="10"/>
  <c r="CY408" i="10" s="1"/>
  <c r="CP407" i="10"/>
  <c r="CP406" i="10"/>
  <c r="CY406" i="10"/>
  <c r="CP405" i="10"/>
  <c r="CP404" i="10"/>
  <c r="CP403" i="10"/>
  <c r="CY403" i="10"/>
  <c r="CP402" i="10"/>
  <c r="CP401" i="10"/>
  <c r="CY401" i="10"/>
  <c r="CP400" i="10"/>
  <c r="CY400" i="10" s="1"/>
  <c r="CP399" i="10"/>
  <c r="CP398" i="10"/>
  <c r="CP397" i="10"/>
  <c r="CY397" i="10" s="1"/>
  <c r="CP396" i="10"/>
  <c r="AV396" i="10"/>
  <c r="CP395" i="10"/>
  <c r="CP394" i="10"/>
  <c r="CP393" i="10"/>
  <c r="CP392" i="10"/>
  <c r="CP391" i="10"/>
  <c r="CY391" i="10" s="1"/>
  <c r="CP390" i="10"/>
  <c r="CY390" i="10"/>
  <c r="CP389" i="10"/>
  <c r="CY389" i="10" s="1"/>
  <c r="CP388" i="10"/>
  <c r="CP387" i="10"/>
  <c r="CP386" i="10"/>
  <c r="CP385" i="10"/>
  <c r="CY385" i="10" s="1"/>
  <c r="CP384" i="10"/>
  <c r="CY384" i="10"/>
  <c r="AV384" i="10"/>
  <c r="CP383" i="10"/>
  <c r="CP382" i="10"/>
  <c r="CY382" i="10"/>
  <c r="CP381" i="10"/>
  <c r="CP380" i="10"/>
  <c r="CY380" i="10"/>
  <c r="CP379" i="10"/>
  <c r="CP378" i="10"/>
  <c r="CP377" i="10"/>
  <c r="CP376" i="10"/>
  <c r="CY376" i="10"/>
  <c r="CP375" i="10"/>
  <c r="CP374" i="10"/>
  <c r="CP373" i="10"/>
  <c r="CY373" i="10"/>
  <c r="CP372" i="10"/>
  <c r="AV372" i="10" s="1"/>
  <c r="CP371" i="10"/>
  <c r="CP370" i="10"/>
  <c r="CP369" i="10"/>
  <c r="CY369" i="10" s="1"/>
  <c r="CP368" i="10"/>
  <c r="CP367" i="10"/>
  <c r="CP366" i="10"/>
  <c r="AV366" i="10" s="1"/>
  <c r="CP365" i="10"/>
  <c r="CP364" i="10"/>
  <c r="CY364" i="10" s="1"/>
  <c r="CP363" i="10"/>
  <c r="CY363" i="10"/>
  <c r="CP362" i="10"/>
  <c r="CP361" i="10"/>
  <c r="CY361" i="10" s="1"/>
  <c r="CP360" i="10"/>
  <c r="AV360" i="10"/>
  <c r="CP359" i="10"/>
  <c r="CY359" i="10" s="1"/>
  <c r="CP358" i="10"/>
  <c r="CP357" i="10"/>
  <c r="CY357" i="10" s="1"/>
  <c r="CP356" i="10"/>
  <c r="CP355" i="10"/>
  <c r="CP354" i="10"/>
  <c r="CY354" i="10" s="1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P345" i="10"/>
  <c r="CY345" i="10" s="1"/>
  <c r="CP344" i="10"/>
  <c r="AV344" i="10"/>
  <c r="CP343" i="10"/>
  <c r="CP342" i="10"/>
  <c r="CP341" i="10"/>
  <c r="CY341" i="10"/>
  <c r="CP340" i="10"/>
  <c r="CP339" i="10"/>
  <c r="CY339" i="10" s="1"/>
  <c r="CP338" i="10"/>
  <c r="CP337" i="10"/>
  <c r="CY337" i="10" s="1"/>
  <c r="CP336" i="10"/>
  <c r="CP335" i="10"/>
  <c r="CY335" i="10"/>
  <c r="CP334" i="10"/>
  <c r="CY334" i="10" s="1"/>
  <c r="CP333" i="10"/>
  <c r="CY333" i="10" s="1"/>
  <c r="CP332" i="10"/>
  <c r="CP331" i="10"/>
  <c r="CP330" i="10"/>
  <c r="CY330" i="10" s="1"/>
  <c r="CP329" i="10"/>
  <c r="CY329" i="10"/>
  <c r="CP328" i="10"/>
  <c r="CP327" i="10"/>
  <c r="CY327" i="10" s="1"/>
  <c r="CP326" i="10"/>
  <c r="CP325" i="10"/>
  <c r="CP324" i="10"/>
  <c r="CP323" i="10"/>
  <c r="CY323" i="10"/>
  <c r="CP322" i="10"/>
  <c r="CP321" i="10"/>
  <c r="CY321" i="10" s="1"/>
  <c r="CP320" i="10"/>
  <c r="CP319" i="10"/>
  <c r="CP318" i="10"/>
  <c r="CP317" i="10"/>
  <c r="CY317" i="10"/>
  <c r="CP316" i="10"/>
  <c r="CP315" i="10"/>
  <c r="CY315" i="10" s="1"/>
  <c r="CP314" i="10"/>
  <c r="CP313" i="10"/>
  <c r="CY313" i="10" s="1"/>
  <c r="CP312" i="10"/>
  <c r="CP311" i="10"/>
  <c r="CY311" i="10"/>
  <c r="CP310" i="10"/>
  <c r="CY310" i="10" s="1"/>
  <c r="CP309" i="10"/>
  <c r="CY309" i="10" s="1"/>
  <c r="CP308" i="10"/>
  <c r="CP307" i="10"/>
  <c r="CP306" i="10"/>
  <c r="CY306" i="10" s="1"/>
  <c r="CP305" i="10"/>
  <c r="CY305" i="10"/>
  <c r="CP304" i="10"/>
  <c r="CP303" i="10"/>
  <c r="CY303" i="10" s="1"/>
  <c r="CP302" i="10"/>
  <c r="CP301" i="10"/>
  <c r="CP300" i="10"/>
  <c r="CP299" i="10"/>
  <c r="CY299" i="10"/>
  <c r="CP298" i="10"/>
  <c r="CP297" i="10"/>
  <c r="CY297" i="10" s="1"/>
  <c r="CP296" i="10"/>
  <c r="CY296" i="10" s="1"/>
  <c r="CP295" i="10"/>
  <c r="CP294" i="10"/>
  <c r="CP293" i="10"/>
  <c r="CY293" i="10"/>
  <c r="CP292" i="10"/>
  <c r="CP291" i="10"/>
  <c r="CY291" i="10" s="1"/>
  <c r="CP290" i="10"/>
  <c r="CP289" i="10"/>
  <c r="CY289" i="10" s="1"/>
  <c r="CP288" i="10"/>
  <c r="AV288" i="10" s="1"/>
  <c r="CP287" i="10"/>
  <c r="CP286" i="10"/>
  <c r="CY286" i="10" s="1"/>
  <c r="CP285" i="10"/>
  <c r="AV285" i="10"/>
  <c r="CP284" i="10"/>
  <c r="CY284" i="10" s="1"/>
  <c r="CP283" i="10"/>
  <c r="CY283" i="10" s="1"/>
  <c r="CP282" i="10"/>
  <c r="CP281" i="10"/>
  <c r="CY281" i="10"/>
  <c r="CP280" i="10"/>
  <c r="CP279" i="10"/>
  <c r="CP278" i="10"/>
  <c r="CP277" i="10"/>
  <c r="CY277" i="10" s="1"/>
  <c r="CP276" i="10"/>
  <c r="CP275" i="10"/>
  <c r="CY275" i="10" s="1"/>
  <c r="CP274" i="10"/>
  <c r="CP273" i="10"/>
  <c r="AV273" i="10" s="1"/>
  <c r="CP272" i="10"/>
  <c r="CY272" i="10" s="1"/>
  <c r="CP271" i="10"/>
  <c r="CP270" i="10"/>
  <c r="CY270" i="10" s="1"/>
  <c r="CP269" i="10"/>
  <c r="CP268" i="10"/>
  <c r="CP267" i="10"/>
  <c r="CY267" i="10" s="1"/>
  <c r="CP266" i="10"/>
  <c r="CP265" i="10"/>
  <c r="CY265" i="10" s="1"/>
  <c r="CP264" i="10"/>
  <c r="CP263" i="10"/>
  <c r="CP262" i="10"/>
  <c r="AV262" i="10" s="1"/>
  <c r="CP261" i="10"/>
  <c r="CY261" i="10" s="1"/>
  <c r="CP260" i="10"/>
  <c r="CP259" i="10"/>
  <c r="CP258" i="10"/>
  <c r="CY258" i="10" s="1"/>
  <c r="CP257" i="10"/>
  <c r="CP256" i="10"/>
  <c r="CY256" i="10"/>
  <c r="CP255" i="10"/>
  <c r="CY255" i="10" s="1"/>
  <c r="CP254" i="10"/>
  <c r="CY254" i="10" s="1"/>
  <c r="CP253" i="10"/>
  <c r="CP252" i="10"/>
  <c r="CP251" i="10"/>
  <c r="AV251" i="10" s="1"/>
  <c r="CP250" i="10"/>
  <c r="CY250" i="10" s="1"/>
  <c r="CP249" i="10"/>
  <c r="CP248" i="10"/>
  <c r="CY248" i="10"/>
  <c r="CP247" i="10"/>
  <c r="CP246" i="10"/>
  <c r="CY246" i="10" s="1"/>
  <c r="CP245" i="10"/>
  <c r="CP244" i="10"/>
  <c r="CY244" i="10" s="1"/>
  <c r="CP243" i="10"/>
  <c r="AV243" i="10" s="1"/>
  <c r="CP242" i="10"/>
  <c r="CP241" i="10"/>
  <c r="CP240" i="10"/>
  <c r="AV240" i="10" s="1"/>
  <c r="CP239" i="10"/>
  <c r="CY239" i="10" s="1"/>
  <c r="CP238" i="10"/>
  <c r="CP237" i="10"/>
  <c r="CP236" i="10"/>
  <c r="CP235" i="10"/>
  <c r="AV235" i="10" s="1"/>
  <c r="CP234" i="10"/>
  <c r="CP233" i="10"/>
  <c r="CY233" i="10"/>
  <c r="CP232" i="10"/>
  <c r="AV232" i="10" s="1"/>
  <c r="CP231" i="10"/>
  <c r="AV231" i="10"/>
  <c r="CP230" i="10"/>
  <c r="CY230" i="10" s="1"/>
  <c r="CP229" i="10"/>
  <c r="CY229" i="10"/>
  <c r="CP228" i="10"/>
  <c r="CY228" i="10" s="1"/>
  <c r="CP227" i="10"/>
  <c r="CP226" i="10"/>
  <c r="CY226" i="10" s="1"/>
  <c r="CP225" i="10"/>
  <c r="CP224" i="10"/>
  <c r="CY224" i="10" s="1"/>
  <c r="CP223" i="10"/>
  <c r="CY223" i="10"/>
  <c r="CP222" i="10"/>
  <c r="CP221" i="10"/>
  <c r="CP220" i="10"/>
  <c r="CP219" i="10"/>
  <c r="AV219" i="10" s="1"/>
  <c r="CP218" i="10"/>
  <c r="CY218" i="10"/>
  <c r="CP217" i="10"/>
  <c r="CP216" i="10"/>
  <c r="CY216" i="10" s="1"/>
  <c r="CP215" i="10"/>
  <c r="CP214" i="10"/>
  <c r="CY214" i="10"/>
  <c r="CP213" i="10"/>
  <c r="CP212" i="10"/>
  <c r="CY212" i="10"/>
  <c r="CP211" i="10"/>
  <c r="CY211" i="10" s="1"/>
  <c r="CP210" i="10"/>
  <c r="AV210" i="10"/>
  <c r="CP209" i="10"/>
  <c r="CY209" i="10" s="1"/>
  <c r="CP208" i="10"/>
  <c r="CY208" i="10"/>
  <c r="CP207" i="10"/>
  <c r="CP206" i="10"/>
  <c r="CY206" i="10" s="1"/>
  <c r="CP205" i="10"/>
  <c r="CP204" i="10"/>
  <c r="CY204" i="10"/>
  <c r="CP203" i="10"/>
  <c r="CY203" i="10" s="1"/>
  <c r="CP202" i="10"/>
  <c r="CY202" i="10" s="1"/>
  <c r="CP201" i="10"/>
  <c r="AV201" i="10" s="1"/>
  <c r="CP200" i="10"/>
  <c r="CY200" i="10" s="1"/>
  <c r="CP199" i="10"/>
  <c r="CY199" i="10" s="1"/>
  <c r="CP198" i="10"/>
  <c r="AV198" i="10"/>
  <c r="CP197" i="10"/>
  <c r="CP196" i="10"/>
  <c r="CP195" i="10"/>
  <c r="AV195" i="10"/>
  <c r="CP194" i="10"/>
  <c r="CY194" i="10" s="1"/>
  <c r="CP193" i="10"/>
  <c r="CY193" i="10"/>
  <c r="CP192" i="10"/>
  <c r="CP191" i="10"/>
  <c r="CP190" i="10"/>
  <c r="AV190" i="10"/>
  <c r="CP189" i="10"/>
  <c r="AV189" i="10" s="1"/>
  <c r="CP188" i="10"/>
  <c r="CY188" i="10"/>
  <c r="CP187" i="10"/>
  <c r="CP186" i="10"/>
  <c r="CP185" i="10"/>
  <c r="CP184" i="10"/>
  <c r="CY184" i="10" s="1"/>
  <c r="CP183" i="10"/>
  <c r="AV183" i="10" s="1"/>
  <c r="CP182" i="10"/>
  <c r="CY182" i="10" s="1"/>
  <c r="CP181" i="10"/>
  <c r="CP180" i="10"/>
  <c r="CP179" i="10"/>
  <c r="CY179" i="10" s="1"/>
  <c r="CP178" i="10"/>
  <c r="CY178" i="10" s="1"/>
  <c r="CP177" i="10"/>
  <c r="CP176" i="10"/>
  <c r="CY176" i="10" s="1"/>
  <c r="CP175" i="10"/>
  <c r="CP174" i="10"/>
  <c r="CP173" i="10"/>
  <c r="CP172" i="10"/>
  <c r="CY172" i="10" s="1"/>
  <c r="CP171" i="10"/>
  <c r="CP170" i="10"/>
  <c r="CY170" i="10" s="1"/>
  <c r="CP169" i="10"/>
  <c r="CP168" i="10"/>
  <c r="CP167" i="10"/>
  <c r="CY167" i="10" s="1"/>
  <c r="CP166" i="10"/>
  <c r="CY166" i="10" s="1"/>
  <c r="CP165" i="10"/>
  <c r="CP164" i="10"/>
  <c r="CY164" i="10" s="1"/>
  <c r="CP163" i="10"/>
  <c r="CP162" i="10"/>
  <c r="AV162" i="10"/>
  <c r="CP161" i="10"/>
  <c r="CP160" i="10"/>
  <c r="CY160" i="10" s="1"/>
  <c r="CP159" i="10"/>
  <c r="CP158" i="10"/>
  <c r="CY158" i="10" s="1"/>
  <c r="CP157" i="10"/>
  <c r="CP156" i="10"/>
  <c r="CP155" i="10"/>
  <c r="AV155" i="10" s="1"/>
  <c r="CP154" i="10"/>
  <c r="CY154" i="10"/>
  <c r="CP153" i="10"/>
  <c r="CY153" i="10" s="1"/>
  <c r="CP152" i="10"/>
  <c r="AV152" i="10"/>
  <c r="CP151" i="10"/>
  <c r="CP150" i="10"/>
  <c r="CY150" i="10" s="1"/>
  <c r="CP149" i="10"/>
  <c r="CY149" i="10"/>
  <c r="CP148" i="10"/>
  <c r="CY148" i="10" s="1"/>
  <c r="CP147" i="10"/>
  <c r="CY147" i="10"/>
  <c r="CP146" i="10"/>
  <c r="CY146" i="10" s="1"/>
  <c r="CP145" i="10"/>
  <c r="AV145" i="10" s="1"/>
  <c r="CP144" i="10"/>
  <c r="CP143" i="10"/>
  <c r="AV143" i="10" s="1"/>
  <c r="CY143" i="10"/>
  <c r="CP142" i="10"/>
  <c r="CY142" i="10" s="1"/>
  <c r="CP141" i="10"/>
  <c r="AV141" i="10" s="1"/>
  <c r="CP140" i="10"/>
  <c r="CY140" i="10"/>
  <c r="CP139" i="10"/>
  <c r="CY139" i="10" s="1"/>
  <c r="CP138" i="10"/>
  <c r="CY138" i="10"/>
  <c r="CP137" i="10"/>
  <c r="CP136" i="10"/>
  <c r="CP135" i="10"/>
  <c r="CP134" i="10"/>
  <c r="CY134" i="10" s="1"/>
  <c r="CP133" i="10"/>
  <c r="CY133" i="10" s="1"/>
  <c r="CP132" i="10"/>
  <c r="CP131" i="10"/>
  <c r="CY131" i="10" s="1"/>
  <c r="CP130" i="10"/>
  <c r="CY130" i="10"/>
  <c r="CP129" i="10"/>
  <c r="CY129" i="10" s="1"/>
  <c r="CP128" i="10"/>
  <c r="CP127" i="10"/>
  <c r="CP126" i="10"/>
  <c r="CY126" i="10" s="1"/>
  <c r="CP125" i="10"/>
  <c r="CY125" i="10" s="1"/>
  <c r="CP124" i="10"/>
  <c r="CY124" i="10"/>
  <c r="CP123" i="10"/>
  <c r="CY123" i="10" s="1"/>
  <c r="CP122" i="10"/>
  <c r="CP121" i="10"/>
  <c r="AV121" i="10"/>
  <c r="CP120" i="10"/>
  <c r="CP119" i="10"/>
  <c r="CY119" i="10"/>
  <c r="CP118" i="10"/>
  <c r="AV118" i="10" s="1"/>
  <c r="CP117" i="10"/>
  <c r="CY117" i="10" s="1"/>
  <c r="CP116" i="10"/>
  <c r="AV116" i="10"/>
  <c r="CP115" i="10"/>
  <c r="CY115" i="10" s="1"/>
  <c r="CP114" i="10"/>
  <c r="CP113" i="10"/>
  <c r="CP112" i="10"/>
  <c r="CY112" i="10" s="1"/>
  <c r="CP111" i="10"/>
  <c r="AV111" i="10" s="1"/>
  <c r="CP110" i="10"/>
  <c r="CY110" i="10" s="1"/>
  <c r="CP109" i="10"/>
  <c r="AV109" i="10" s="1"/>
  <c r="CP108" i="10"/>
  <c r="CY108" i="10" s="1"/>
  <c r="CP107" i="10"/>
  <c r="CP106" i="10"/>
  <c r="CY106" i="10" s="1"/>
  <c r="CP105" i="10"/>
  <c r="CY105" i="10" s="1"/>
  <c r="CP104" i="10"/>
  <c r="CP103" i="10"/>
  <c r="AV103" i="10" s="1"/>
  <c r="CP102" i="10"/>
  <c r="CP101" i="10"/>
  <c r="CY101" i="10" s="1"/>
  <c r="CP100" i="10"/>
  <c r="AV100" i="10"/>
  <c r="CP99" i="10"/>
  <c r="AV99" i="10" s="1"/>
  <c r="CP98" i="10"/>
  <c r="CP97" i="10"/>
  <c r="CY97" i="10" s="1"/>
  <c r="CP96" i="10"/>
  <c r="CP95" i="10"/>
  <c r="CP94" i="10"/>
  <c r="CY94" i="10" s="1"/>
  <c r="CP93" i="10"/>
  <c r="CP92" i="10"/>
  <c r="CP91" i="10"/>
  <c r="CY91" i="10"/>
  <c r="CP90" i="10"/>
  <c r="CY90" i="10" s="1"/>
  <c r="CP89" i="10"/>
  <c r="CP88" i="10"/>
  <c r="CP87" i="10"/>
  <c r="CP86" i="10"/>
  <c r="CY86" i="10" s="1"/>
  <c r="CP85" i="10"/>
  <c r="CY85" i="10" s="1"/>
  <c r="CP84" i="10"/>
  <c r="CP83" i="10"/>
  <c r="CY83" i="10" s="1"/>
  <c r="CP82" i="10"/>
  <c r="AV82" i="10" s="1"/>
  <c r="CP81" i="10"/>
  <c r="CY81" i="10" s="1"/>
  <c r="CP80" i="10"/>
  <c r="CY80" i="10" s="1"/>
  <c r="CP79" i="10"/>
  <c r="CY79" i="10"/>
  <c r="CP78" i="10"/>
  <c r="CY78" i="10" s="1"/>
  <c r="CP77" i="10"/>
  <c r="CP76" i="10"/>
  <c r="AV76" i="10"/>
  <c r="CP75" i="10"/>
  <c r="CP74" i="10"/>
  <c r="CY74" i="10" s="1"/>
  <c r="CP73" i="10"/>
  <c r="CP72" i="10"/>
  <c r="CY72" i="10" s="1"/>
  <c r="CP71" i="10"/>
  <c r="CP70" i="10"/>
  <c r="CP69" i="10"/>
  <c r="CP68" i="10"/>
  <c r="CY68" i="10" s="1"/>
  <c r="CP67" i="10"/>
  <c r="CP66" i="10"/>
  <c r="CP65" i="10"/>
  <c r="CY65" i="10" s="1"/>
  <c r="CP64" i="10"/>
  <c r="CY64" i="10"/>
  <c r="CP63" i="10"/>
  <c r="CY63" i="10" s="1"/>
  <c r="CP62" i="10"/>
  <c r="CP61" i="10"/>
  <c r="CP60" i="10"/>
  <c r="AV60" i="10" s="1"/>
  <c r="CP59" i="10"/>
  <c r="CP58" i="10"/>
  <c r="CY58" i="10"/>
  <c r="CP57" i="10"/>
  <c r="CP56" i="10"/>
  <c r="CP55" i="10"/>
  <c r="CP54" i="10"/>
  <c r="CY54" i="10" s="1"/>
  <c r="CP53" i="10"/>
  <c r="CP52" i="10"/>
  <c r="CY52" i="10" s="1"/>
  <c r="CP51" i="10"/>
  <c r="CP50" i="10"/>
  <c r="CY50" i="10" s="1"/>
  <c r="CP49" i="10"/>
  <c r="CP48" i="10"/>
  <c r="CP47" i="10"/>
  <c r="CP46" i="10"/>
  <c r="CY46" i="10" s="1"/>
  <c r="CP45" i="10"/>
  <c r="CP44" i="10"/>
  <c r="CP43" i="10"/>
  <c r="CY43" i="10" s="1"/>
  <c r="CP42" i="10"/>
  <c r="CP41" i="10"/>
  <c r="CP40" i="10"/>
  <c r="CY40" i="10" s="1"/>
  <c r="CP39" i="10"/>
  <c r="CP38" i="10"/>
  <c r="CP37" i="10"/>
  <c r="CY37" i="10" s="1"/>
  <c r="CP36" i="10"/>
  <c r="CP35" i="10"/>
  <c r="CP34" i="10"/>
  <c r="CY34" i="10"/>
  <c r="CP33" i="10"/>
  <c r="CP32" i="10"/>
  <c r="AV32" i="10" s="1"/>
  <c r="CP31" i="10"/>
  <c r="AV31" i="10" s="1"/>
  <c r="CP30" i="10"/>
  <c r="CP29" i="10"/>
  <c r="CP28" i="10"/>
  <c r="CY28" i="10" s="1"/>
  <c r="CP27" i="10"/>
  <c r="CP26" i="10"/>
  <c r="CY26" i="10"/>
  <c r="CP25" i="10"/>
  <c r="CY25" i="10" s="1"/>
  <c r="CP24" i="10"/>
  <c r="CP23" i="10"/>
  <c r="CY23" i="10" s="1"/>
  <c r="CP22" i="10"/>
  <c r="CP21" i="10"/>
  <c r="CP19" i="10"/>
  <c r="CY19" i="10" s="1"/>
  <c r="CP18" i="10"/>
  <c r="CP17" i="10"/>
  <c r="CY17" i="10" s="1"/>
  <c r="CP15" i="10"/>
  <c r="AV15" i="10" s="1"/>
  <c r="CP14" i="10"/>
  <c r="CY14" i="10" s="1"/>
  <c r="CP13" i="10"/>
  <c r="CP12" i="10"/>
  <c r="CY12" i="10" s="1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Y494" i="10"/>
  <c r="CZ493" i="10"/>
  <c r="CY493" i="10"/>
  <c r="CZ492" i="10"/>
  <c r="CZ491" i="10"/>
  <c r="CZ490" i="10"/>
  <c r="CZ489" i="10"/>
  <c r="CZ488" i="10"/>
  <c r="CY488" i="10"/>
  <c r="CZ487" i="10"/>
  <c r="CY487" i="10"/>
  <c r="CZ486" i="10"/>
  <c r="CY486" i="10"/>
  <c r="CZ485" i="10"/>
  <c r="CY485" i="10"/>
  <c r="CZ484" i="10"/>
  <c r="CZ483" i="10"/>
  <c r="CY483" i="10"/>
  <c r="CZ482" i="10"/>
  <c r="CY482" i="10"/>
  <c r="CZ481" i="10"/>
  <c r="CZ480" i="10"/>
  <c r="CY480" i="10"/>
  <c r="CZ479" i="10"/>
  <c r="CZ478" i="10"/>
  <c r="CZ477" i="10"/>
  <c r="CZ476" i="10"/>
  <c r="CY476" i="10"/>
  <c r="CZ475" i="10"/>
  <c r="CZ474" i="10"/>
  <c r="CZ473" i="10"/>
  <c r="CY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Z461" i="10"/>
  <c r="CY461" i="10"/>
  <c r="CZ460" i="10"/>
  <c r="CZ459" i="10"/>
  <c r="CZ458" i="10"/>
  <c r="CY458" i="10"/>
  <c r="CZ457" i="10"/>
  <c r="CY457" i="10"/>
  <c r="CZ456" i="10"/>
  <c r="CY456" i="10"/>
  <c r="CZ455" i="10"/>
  <c r="CZ454" i="10"/>
  <c r="CZ453" i="10"/>
  <c r="CY453" i="10"/>
  <c r="CZ452" i="10"/>
  <c r="CY452" i="10"/>
  <c r="CZ451" i="10"/>
  <c r="CZ450" i="10"/>
  <c r="CZ449" i="10"/>
  <c r="CY449" i="10"/>
  <c r="CZ448" i="10"/>
  <c r="CZ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Y438" i="10"/>
  <c r="CZ437" i="10"/>
  <c r="CZ436" i="10"/>
  <c r="CZ435" i="10"/>
  <c r="CY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Y425" i="10"/>
  <c r="CZ424" i="10"/>
  <c r="CZ423" i="10"/>
  <c r="CY423" i="10"/>
  <c r="CZ422" i="10"/>
  <c r="CY422" i="10"/>
  <c r="CZ421" i="10"/>
  <c r="CZ420" i="10"/>
  <c r="CY420" i="10"/>
  <c r="CZ419" i="10"/>
  <c r="CZ418" i="10"/>
  <c r="CZ417" i="10"/>
  <c r="CY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Y410" i="10"/>
  <c r="CZ409" i="10"/>
  <c r="CZ408" i="10"/>
  <c r="CZ407" i="10"/>
  <c r="CY407" i="10"/>
  <c r="CZ406" i="10"/>
  <c r="CZ405" i="10"/>
  <c r="CY405" i="10"/>
  <c r="CZ404" i="10"/>
  <c r="CY404" i="10"/>
  <c r="CZ403" i="10"/>
  <c r="CZ402" i="10"/>
  <c r="CY402" i="10"/>
  <c r="CZ401" i="10"/>
  <c r="CZ400" i="10"/>
  <c r="CZ399" i="10"/>
  <c r="CY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Y387" i="10"/>
  <c r="CZ386" i="10"/>
  <c r="CY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Y375" i="10"/>
  <c r="CZ374" i="10"/>
  <c r="CY374" i="10"/>
  <c r="CZ373" i="10"/>
  <c r="CZ372" i="10"/>
  <c r="CY372" i="10"/>
  <c r="CZ371" i="10"/>
  <c r="CY371" i="10"/>
  <c r="CZ370" i="10"/>
  <c r="CZ369" i="10"/>
  <c r="CZ368" i="10"/>
  <c r="CY368" i="10"/>
  <c r="CZ367" i="10"/>
  <c r="CY367" i="10"/>
  <c r="CZ366" i="10"/>
  <c r="CY366" i="10"/>
  <c r="CZ365" i="10"/>
  <c r="CY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Z333" i="10"/>
  <c r="CZ332" i="10"/>
  <c r="CY332" i="10"/>
  <c r="CZ331" i="10"/>
  <c r="CY331" i="10"/>
  <c r="CZ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Z309" i="10"/>
  <c r="CZ308" i="10"/>
  <c r="CY308" i="10"/>
  <c r="CZ307" i="10"/>
  <c r="CY307" i="10"/>
  <c r="CZ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Y287" i="10"/>
  <c r="CZ286" i="10"/>
  <c r="CZ285" i="10"/>
  <c r="CY285" i="10"/>
  <c r="CZ284" i="10"/>
  <c r="CZ283" i="10"/>
  <c r="CZ282" i="10"/>
  <c r="CY282" i="10"/>
  <c r="CZ281" i="10"/>
  <c r="CZ280" i="10"/>
  <c r="CY280" i="10"/>
  <c r="CZ279" i="10"/>
  <c r="CY279" i="10"/>
  <c r="CZ278" i="10"/>
  <c r="CY278" i="10"/>
  <c r="CZ277" i="10"/>
  <c r="CZ276" i="10"/>
  <c r="CY276" i="10"/>
  <c r="CZ275" i="10"/>
  <c r="CZ274" i="10"/>
  <c r="CY274" i="10"/>
  <c r="CZ273" i="10"/>
  <c r="CY273" i="10"/>
  <c r="CZ272" i="10"/>
  <c r="CZ271" i="10"/>
  <c r="CY271" i="10"/>
  <c r="CZ270" i="10"/>
  <c r="CZ269" i="10"/>
  <c r="CY269" i="10"/>
  <c r="CZ268" i="10"/>
  <c r="CY268" i="10"/>
  <c r="CZ267" i="10"/>
  <c r="CZ266" i="10"/>
  <c r="CY266" i="10"/>
  <c r="CZ265" i="10"/>
  <c r="CZ264" i="10"/>
  <c r="CY264" i="10"/>
  <c r="CZ263" i="10"/>
  <c r="CY263" i="10"/>
  <c r="CZ262" i="10"/>
  <c r="CY262" i="10"/>
  <c r="CZ261" i="10"/>
  <c r="CZ260" i="10"/>
  <c r="CY260" i="10"/>
  <c r="CZ259" i="10"/>
  <c r="CZ258" i="10"/>
  <c r="CZ257" i="10"/>
  <c r="CY257" i="10"/>
  <c r="CZ256" i="10"/>
  <c r="CZ255" i="10"/>
  <c r="CZ254" i="10"/>
  <c r="CZ253" i="10"/>
  <c r="CY253" i="10"/>
  <c r="CZ252" i="10"/>
  <c r="CY252" i="10"/>
  <c r="CZ251" i="10"/>
  <c r="CZ250" i="10"/>
  <c r="CZ249" i="10"/>
  <c r="CY249" i="10"/>
  <c r="CZ248" i="10"/>
  <c r="CZ247" i="10"/>
  <c r="CY247" i="10"/>
  <c r="CZ246" i="10"/>
  <c r="CZ245" i="10"/>
  <c r="CY245" i="10"/>
  <c r="CZ244" i="10"/>
  <c r="CZ243" i="10"/>
  <c r="CZ242" i="10"/>
  <c r="CY242" i="10"/>
  <c r="CZ241" i="10"/>
  <c r="CY241" i="10"/>
  <c r="CZ240" i="10"/>
  <c r="CY240" i="10"/>
  <c r="CZ239" i="10"/>
  <c r="CZ238" i="10"/>
  <c r="CZ237" i="10"/>
  <c r="CY237" i="10"/>
  <c r="CZ236" i="10"/>
  <c r="CY236" i="10"/>
  <c r="CZ235" i="10"/>
  <c r="CZ234" i="10"/>
  <c r="CY234" i="10"/>
  <c r="CZ233" i="10"/>
  <c r="CZ232" i="10"/>
  <c r="CZ231" i="10"/>
  <c r="CY231" i="10"/>
  <c r="CZ230" i="10"/>
  <c r="CZ229" i="10"/>
  <c r="CZ228" i="10"/>
  <c r="CZ227" i="10"/>
  <c r="CY227" i="10"/>
  <c r="CZ226" i="10"/>
  <c r="CZ225" i="10"/>
  <c r="CY225" i="10"/>
  <c r="CZ224" i="10"/>
  <c r="CZ223" i="10"/>
  <c r="CZ222" i="10"/>
  <c r="CY222" i="10"/>
  <c r="CZ221" i="10"/>
  <c r="CY221" i="10"/>
  <c r="CZ220" i="10"/>
  <c r="CY220" i="10"/>
  <c r="CZ219" i="10"/>
  <c r="CZ218" i="10"/>
  <c r="CZ217" i="10"/>
  <c r="CY217" i="10"/>
  <c r="CZ216" i="10"/>
  <c r="CZ215" i="10"/>
  <c r="CY215" i="10"/>
  <c r="CZ214" i="10"/>
  <c r="CZ213" i="10"/>
  <c r="CY213" i="10"/>
  <c r="CZ212" i="10"/>
  <c r="CZ211" i="10"/>
  <c r="CZ210" i="10"/>
  <c r="CY210" i="10"/>
  <c r="CZ209" i="10"/>
  <c r="CZ208" i="10"/>
  <c r="CZ207" i="10"/>
  <c r="CZ206" i="10"/>
  <c r="CZ205" i="10"/>
  <c r="CY205" i="10"/>
  <c r="CZ204" i="10"/>
  <c r="CZ203" i="10"/>
  <c r="CZ202" i="10"/>
  <c r="CZ201" i="10"/>
  <c r="CY201" i="10"/>
  <c r="CZ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Y171" i="10"/>
  <c r="CZ170" i="10"/>
  <c r="CZ169" i="10"/>
  <c r="CY169" i="10"/>
  <c r="CZ168" i="10"/>
  <c r="CY168" i="10"/>
  <c r="CZ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Z154" i="10"/>
  <c r="CZ153" i="10"/>
  <c r="CZ152" i="10"/>
  <c r="CY152" i="10"/>
  <c r="CZ151" i="10"/>
  <c r="CY151" i="10"/>
  <c r="CZ150" i="10"/>
  <c r="CZ149" i="10"/>
  <c r="CZ148" i="10"/>
  <c r="CZ147" i="10"/>
  <c r="CZ146" i="10"/>
  <c r="CZ145" i="10"/>
  <c r="CY145" i="10"/>
  <c r="CZ144" i="10"/>
  <c r="CY144" i="10"/>
  <c r="CZ143" i="10"/>
  <c r="CZ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Y132" i="10"/>
  <c r="CZ131" i="10"/>
  <c r="CZ130" i="10"/>
  <c r="CZ129" i="10"/>
  <c r="CZ128" i="10"/>
  <c r="CZ127" i="10"/>
  <c r="CY127" i="10"/>
  <c r="CZ126" i="10"/>
  <c r="CZ125" i="10"/>
  <c r="CZ124" i="10"/>
  <c r="CZ123" i="10"/>
  <c r="CZ122" i="10"/>
  <c r="CY122" i="10"/>
  <c r="CZ121" i="10"/>
  <c r="CY121" i="10"/>
  <c r="CZ120" i="10"/>
  <c r="CY120" i="10"/>
  <c r="CZ119" i="10"/>
  <c r="CZ118" i="10"/>
  <c r="CY118" i="10"/>
  <c r="CZ117" i="10"/>
  <c r="CZ116" i="10"/>
  <c r="CY116" i="10"/>
  <c r="CZ115" i="10"/>
  <c r="CZ114" i="10"/>
  <c r="CY114" i="10"/>
  <c r="CZ113" i="10"/>
  <c r="CY113" i="10"/>
  <c r="CZ112" i="10"/>
  <c r="CZ111" i="10"/>
  <c r="CY111" i="10"/>
  <c r="CZ110" i="10"/>
  <c r="CZ109" i="10"/>
  <c r="CY109" i="10"/>
  <c r="CZ108" i="10"/>
  <c r="CZ107" i="10"/>
  <c r="CY107" i="10"/>
  <c r="CZ106" i="10"/>
  <c r="CZ105" i="10"/>
  <c r="CZ104" i="10"/>
  <c r="CY104" i="10"/>
  <c r="CZ103" i="10"/>
  <c r="CY103" i="10"/>
  <c r="CZ102" i="10"/>
  <c r="CY102" i="10"/>
  <c r="CZ101" i="10"/>
  <c r="CZ100" i="10"/>
  <c r="CY100" i="10"/>
  <c r="CZ99" i="10"/>
  <c r="CZ98" i="10"/>
  <c r="CY98" i="10"/>
  <c r="CZ97" i="10"/>
  <c r="CZ96" i="10"/>
  <c r="CY96" i="10"/>
  <c r="CZ95" i="10"/>
  <c r="CY95" i="10"/>
  <c r="CZ94" i="10"/>
  <c r="CZ93" i="10"/>
  <c r="CY93" i="10"/>
  <c r="CZ92" i="10"/>
  <c r="CY92" i="10"/>
  <c r="CZ91" i="10"/>
  <c r="CZ90" i="10"/>
  <c r="CZ89" i="10"/>
  <c r="CY89" i="10"/>
  <c r="CZ88" i="10"/>
  <c r="CY88" i="10"/>
  <c r="CZ87" i="10"/>
  <c r="CY87" i="10"/>
  <c r="CZ86" i="10"/>
  <c r="CZ85" i="10"/>
  <c r="CZ84" i="10"/>
  <c r="CY84" i="10"/>
  <c r="CZ83" i="10"/>
  <c r="CZ82" i="10"/>
  <c r="CY82" i="10"/>
  <c r="CZ81" i="10"/>
  <c r="CZ80" i="10"/>
  <c r="CZ79" i="10"/>
  <c r="CZ78" i="10"/>
  <c r="CZ77" i="10"/>
  <c r="CY77" i="10"/>
  <c r="CZ76" i="10"/>
  <c r="CY76" i="10"/>
  <c r="CZ75" i="10"/>
  <c r="CY75" i="10"/>
  <c r="CZ74" i="10"/>
  <c r="CZ73" i="10"/>
  <c r="CY73" i="10"/>
  <c r="CZ72" i="10"/>
  <c r="CZ71" i="10"/>
  <c r="CY71" i="10"/>
  <c r="CZ70" i="10"/>
  <c r="CY70" i="10"/>
  <c r="CZ69" i="10"/>
  <c r="CY69" i="10"/>
  <c r="CZ68" i="10"/>
  <c r="CZ67" i="10"/>
  <c r="CY67" i="10"/>
  <c r="CZ66" i="10"/>
  <c r="CY66" i="10"/>
  <c r="CZ65" i="10"/>
  <c r="CZ64" i="10"/>
  <c r="CZ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Y56" i="10"/>
  <c r="CZ55" i="10"/>
  <c r="CY55" i="10"/>
  <c r="CZ54" i="10"/>
  <c r="CZ53" i="10"/>
  <c r="CY53" i="10"/>
  <c r="CZ52" i="10"/>
  <c r="CZ51" i="10"/>
  <c r="CY51" i="10"/>
  <c r="CZ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Z42" i="10"/>
  <c r="CY42" i="10"/>
  <c r="CZ41" i="10"/>
  <c r="CY41" i="10"/>
  <c r="CZ40" i="10"/>
  <c r="CZ39" i="10"/>
  <c r="CY39" i="10"/>
  <c r="CZ38" i="10"/>
  <c r="CY38" i="10"/>
  <c r="CZ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Z16" i="10"/>
  <c r="CZ15" i="10"/>
  <c r="CY15" i="10"/>
  <c r="CZ14" i="10"/>
  <c r="CZ13" i="10"/>
  <c r="CY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AR504" i="16" s="1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A495" i="16" s="1"/>
  <c r="AR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AR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AR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 s="1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AR453" i="16" s="1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AR417" i="16" s="1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AR401" i="16" s="1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AR374" i="16" s="1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AR368" i="16" s="1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AR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AR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 s="1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AR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 s="1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AR287" i="16" s="1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AR283" i="16" s="1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AR256" i="16" s="1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AR255" i="16" s="1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AR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C250" i="16"/>
  <c r="AR250" i="16" s="1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AR249" i="16" s="1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AR246" i="16" s="1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AR244" i="16" s="1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AR243" i="16" s="1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AR231" i="16" s="1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AR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AR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AR218" i="16" s="1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AR214" i="16" s="1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AR209" i="16" s="1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AR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AR201" i="16" s="1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AR195" i="16" s="1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AR193" i="16" s="1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 s="1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AR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AR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AR145" i="16" s="1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AR142" i="16" s="1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R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AR140" i="16" s="1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AR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AR138" i="16" s="1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AR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AR110" i="16" s="1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AR105" i="16" s="1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AR51" i="16" s="1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AR44" i="16" s="1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AR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AR29" i="16" s="1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AR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AR20" i="16" s="1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A8" i="16" s="1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U7" i="20" s="1"/>
  <c r="L8" i="20"/>
  <c r="O8" i="20"/>
  <c r="L9" i="20"/>
  <c r="R9" i="20" s="1"/>
  <c r="L10" i="20"/>
  <c r="R10" i="20"/>
  <c r="U10" i="20" s="1"/>
  <c r="L11" i="20"/>
  <c r="O11" i="20" s="1"/>
  <c r="L12" i="20"/>
  <c r="R12" i="20"/>
  <c r="L13" i="20"/>
  <c r="R13" i="20" s="1"/>
  <c r="U13" i="20" s="1"/>
  <c r="L14" i="20"/>
  <c r="O14" i="20"/>
  <c r="L15" i="20"/>
  <c r="R15" i="20" s="1"/>
  <c r="L16" i="20"/>
  <c r="R16" i="20" s="1"/>
  <c r="U16" i="20" s="1"/>
  <c r="L17" i="20"/>
  <c r="O17" i="20" s="1"/>
  <c r="L18" i="20"/>
  <c r="O18" i="20" s="1"/>
  <c r="L19" i="20"/>
  <c r="O19" i="20"/>
  <c r="R19" i="20"/>
  <c r="U19" i="20" s="1"/>
  <c r="L20" i="20"/>
  <c r="O20" i="20" s="1"/>
  <c r="L21" i="20"/>
  <c r="R21" i="20" s="1"/>
  <c r="U21" i="20" s="1"/>
  <c r="L22" i="20"/>
  <c r="R22" i="20" s="1"/>
  <c r="U22" i="20" s="1"/>
  <c r="O22" i="20"/>
  <c r="L23" i="20"/>
  <c r="O23" i="20" s="1"/>
  <c r="L24" i="20"/>
  <c r="O24" i="20"/>
  <c r="L25" i="20"/>
  <c r="O25" i="20" s="1"/>
  <c r="L26" i="20"/>
  <c r="O26" i="20"/>
  <c r="L27" i="20"/>
  <c r="R27" i="20" s="1"/>
  <c r="U27" i="20" s="1"/>
  <c r="L28" i="20"/>
  <c r="R28" i="20" s="1"/>
  <c r="U28" i="20" s="1"/>
  <c r="L29" i="20"/>
  <c r="O29" i="20" s="1"/>
  <c r="L30" i="20"/>
  <c r="R30" i="20" s="1"/>
  <c r="L31" i="20"/>
  <c r="R31" i="20" s="1"/>
  <c r="U31" i="20" s="1"/>
  <c r="L32" i="20"/>
  <c r="O32" i="20" s="1"/>
  <c r="L33" i="20"/>
  <c r="O33" i="20"/>
  <c r="L34" i="20"/>
  <c r="O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 s="1"/>
  <c r="U40" i="20" s="1"/>
  <c r="L41" i="20"/>
  <c r="O41" i="20" s="1"/>
  <c r="L42" i="20"/>
  <c r="O42" i="20" s="1"/>
  <c r="L43" i="20"/>
  <c r="O43" i="20" s="1"/>
  <c r="L44" i="20"/>
  <c r="R44" i="20" s="1"/>
  <c r="U44" i="20" s="1"/>
  <c r="O44" i="20"/>
  <c r="L45" i="20"/>
  <c r="R45" i="20" s="1"/>
  <c r="U45" i="20" s="1"/>
  <c r="L46" i="20"/>
  <c r="R46" i="20" s="1"/>
  <c r="U46" i="20" s="1"/>
  <c r="L47" i="20"/>
  <c r="O47" i="20"/>
  <c r="L48" i="20"/>
  <c r="R48" i="20" s="1"/>
  <c r="L49" i="20"/>
  <c r="R49" i="20"/>
  <c r="U49" i="20" s="1"/>
  <c r="L50" i="20"/>
  <c r="O50" i="20" s="1"/>
  <c r="L51" i="20"/>
  <c r="O51" i="20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71" i="16"/>
  <c r="A198" i="16"/>
  <c r="A292" i="16"/>
  <c r="A64" i="16"/>
  <c r="A26" i="16"/>
  <c r="A46" i="16"/>
  <c r="A232" i="16"/>
  <c r="A21" i="16"/>
  <c r="A57" i="16"/>
  <c r="AR91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AR17" i="16" s="1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AR9" i="16" s="1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CA496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190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329" i="10" s="1"/>
  <c r="CE510" i="10"/>
  <c r="BY510" i="10"/>
  <c r="BY301" i="10" s="1"/>
  <c r="BO510" i="10"/>
  <c r="BO390" i="10" s="1"/>
  <c r="BF510" i="10"/>
  <c r="BJ510" i="10"/>
  <c r="BG510" i="10"/>
  <c r="CF510" i="10"/>
  <c r="CF461" i="10" s="1"/>
  <c r="BB510" i="10"/>
  <c r="BV510" i="10"/>
  <c r="BV67" i="10" s="1"/>
  <c r="BM510" i="10"/>
  <c r="CO510" i="10"/>
  <c r="CO337" i="10" s="1"/>
  <c r="F11" i="13"/>
  <c r="BP510" i="10"/>
  <c r="BP101" i="10"/>
  <c r="CL510" i="10"/>
  <c r="CL309" i="10" s="1"/>
  <c r="CD510" i="10"/>
  <c r="CD415" i="10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R15" i="16" s="1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147" i="10"/>
  <c r="BV164" i="10"/>
  <c r="BV104" i="10"/>
  <c r="BV162" i="10"/>
  <c r="BV454" i="10"/>
  <c r="BV126" i="10"/>
  <c r="BV327" i="10"/>
  <c r="BV35" i="10"/>
  <c r="CB303" i="10"/>
  <c r="CB399" i="10"/>
  <c r="CB421" i="10"/>
  <c r="CD487" i="10"/>
  <c r="CB343" i="10"/>
  <c r="CA389" i="10"/>
  <c r="BA104" i="10"/>
  <c r="AR48" i="16"/>
  <c r="CX33" i="10"/>
  <c r="CD331" i="10"/>
  <c r="CD337" i="10"/>
  <c r="CD175" i="10"/>
  <c r="CD188" i="10"/>
  <c r="CO471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CO335" i="10"/>
  <c r="BO10" i="10"/>
  <c r="CA242" i="10"/>
  <c r="CA419" i="10"/>
  <c r="CD196" i="10"/>
  <c r="CD425" i="10"/>
  <c r="CO327" i="10"/>
  <c r="CF329" i="10"/>
  <c r="CD419" i="10"/>
  <c r="CO333" i="10"/>
  <c r="CH317" i="10"/>
  <c r="CA416" i="10"/>
  <c r="CA467" i="10"/>
  <c r="CD177" i="10"/>
  <c r="CA449" i="10"/>
  <c r="CA380" i="10"/>
  <c r="CA410" i="10"/>
  <c r="CA425" i="10"/>
  <c r="CH215" i="10"/>
  <c r="CH188" i="10"/>
  <c r="CH365" i="10"/>
  <c r="CH402" i="10"/>
  <c r="CH71" i="10"/>
  <c r="CH171" i="10"/>
  <c r="CH254" i="10"/>
  <c r="CH348" i="10"/>
  <c r="CH38" i="10"/>
  <c r="CH176" i="10"/>
  <c r="CH103" i="10"/>
  <c r="CH148" i="10"/>
  <c r="CH108" i="10"/>
  <c r="CH318" i="10"/>
  <c r="CH102" i="10"/>
  <c r="CH315" i="10"/>
  <c r="CH236" i="10"/>
  <c r="CH228" i="10"/>
  <c r="CH334" i="10"/>
  <c r="CH302" i="10"/>
  <c r="CH346" i="10"/>
  <c r="CH69" i="10"/>
  <c r="CH110" i="10"/>
  <c r="CH277" i="10"/>
  <c r="CH455" i="10"/>
  <c r="CH237" i="10"/>
  <c r="CH49" i="10"/>
  <c r="CH445" i="10"/>
  <c r="CH362" i="10"/>
  <c r="CH56" i="10"/>
  <c r="CH185" i="10"/>
  <c r="CH247" i="10"/>
  <c r="CH417" i="10"/>
  <c r="CH244" i="10"/>
  <c r="CH322" i="10"/>
  <c r="CH401" i="10"/>
  <c r="CH313" i="10"/>
  <c r="CH330" i="10"/>
  <c r="CH416" i="10"/>
  <c r="CH469" i="10"/>
  <c r="CH251" i="10"/>
  <c r="CK295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R10" i="16" s="1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AR16" i="16" s="1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AR18" i="16" s="1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88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 s="1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/>
  <c r="R53" i="20"/>
  <c r="U53" i="20" s="1"/>
  <c r="R42" i="20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 s="1"/>
  <c r="U15" i="20"/>
  <c r="U30" i="20"/>
  <c r="U36" i="20"/>
  <c r="U42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AZ497" i="10" s="1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AZ212" i="10" s="1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AZ254" i="10" s="1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AZ362" i="10" s="1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AZ236" i="10" s="1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AZ246" i="10" s="1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AZ491" i="10" s="1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AZ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AZ485" i="10" s="1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AZ56" i="10" s="1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AZ473" i="10" s="1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AZ482" i="10" s="1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AZ171" i="10" s="1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AZ251" i="10" s="1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AZ455" i="10" s="1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AZ103" i="10" s="1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AZ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AZ247" i="10" s="1"/>
  <c r="BO302" i="10"/>
  <c r="AZ302" i="10" s="1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AZ402" i="10" s="1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AZ318" i="10" s="1"/>
  <c r="BE445" i="10"/>
  <c r="AZ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AZ185" i="10" s="1"/>
  <c r="BE369" i="10"/>
  <c r="BE363" i="10"/>
  <c r="BE263" i="10"/>
  <c r="BE379" i="10"/>
  <c r="BE32" i="10"/>
  <c r="BE489" i="10"/>
  <c r="BE146" i="10"/>
  <c r="AZ346" i="10"/>
  <c r="AZ108" i="10"/>
  <c r="U9" i="20"/>
  <c r="U8" i="20"/>
  <c r="AZ20" i="10" l="1"/>
  <c r="P7" i="10"/>
  <c r="S7" i="10"/>
  <c r="AW9" i="10"/>
  <c r="AV18" i="10"/>
  <c r="CS7" i="10"/>
  <c r="R7" i="10"/>
  <c r="L7" i="10"/>
  <c r="CT7" i="10"/>
  <c r="W7" i="10"/>
  <c r="AR11" i="16"/>
  <c r="AD7" i="10"/>
  <c r="AZ14" i="10"/>
  <c r="CW9" i="10"/>
  <c r="BV12" i="10"/>
  <c r="CB12" i="10"/>
  <c r="CN12" i="10"/>
  <c r="AV12" i="10"/>
  <c r="CU12" i="10"/>
  <c r="AR8" i="16" s="1"/>
  <c r="AY9" i="10"/>
  <c r="CA12" i="10"/>
  <c r="BN12" i="10"/>
  <c r="BU12" i="10"/>
  <c r="BY12" i="10"/>
  <c r="CF12" i="10"/>
  <c r="CV12" i="10"/>
  <c r="CX12" i="10"/>
  <c r="AU12" i="10"/>
  <c r="AU9" i="10" s="1"/>
  <c r="AZ11" i="10"/>
  <c r="CV9" i="10"/>
  <c r="CX9" i="10"/>
  <c r="N7" i="10"/>
  <c r="H7" i="10"/>
  <c r="AZ148" i="10"/>
  <c r="AZ69" i="10"/>
  <c r="AZ237" i="10"/>
  <c r="AZ38" i="10"/>
  <c r="AZ476" i="10"/>
  <c r="AZ348" i="10"/>
  <c r="AZ110" i="10"/>
  <c r="AZ176" i="10"/>
  <c r="AZ130" i="10"/>
  <c r="AZ260" i="10"/>
  <c r="AZ17" i="10"/>
  <c r="AZ330" i="10"/>
  <c r="AZ49" i="10"/>
  <c r="AZ503" i="10"/>
  <c r="AZ102" i="10"/>
  <c r="CH323" i="10"/>
  <c r="CH428" i="10"/>
  <c r="CH328" i="10"/>
  <c r="AZ328" i="10" s="1"/>
  <c r="CH453" i="10"/>
  <c r="CH426" i="10"/>
  <c r="AZ426" i="10" s="1"/>
  <c r="CH253" i="10"/>
  <c r="AZ253" i="10" s="1"/>
  <c r="CH342" i="10"/>
  <c r="AZ342" i="10" s="1"/>
  <c r="CH436" i="10"/>
  <c r="AZ436" i="10" s="1"/>
  <c r="CH274" i="10"/>
  <c r="AZ274" i="10" s="1"/>
  <c r="CH143" i="10"/>
  <c r="AZ143" i="10" s="1"/>
  <c r="CH235" i="10"/>
  <c r="CH44" i="10"/>
  <c r="CH121" i="10"/>
  <c r="CH22" i="10"/>
  <c r="AZ22" i="10" s="1"/>
  <c r="CH354" i="10"/>
  <c r="AZ354" i="10" s="1"/>
  <c r="CH78" i="10"/>
  <c r="CH191" i="10"/>
  <c r="AZ191" i="10" s="1"/>
  <c r="CH307" i="10"/>
  <c r="AZ307" i="10" s="1"/>
  <c r="CH104" i="10"/>
  <c r="CH374" i="10"/>
  <c r="AZ374" i="10" s="1"/>
  <c r="CH435" i="10"/>
  <c r="AZ435" i="10" s="1"/>
  <c r="CH128" i="10"/>
  <c r="CH384" i="10"/>
  <c r="AZ384" i="10" s="1"/>
  <c r="CH439" i="10"/>
  <c r="CH265" i="10"/>
  <c r="AZ265" i="10" s="1"/>
  <c r="CH145" i="10"/>
  <c r="AZ145" i="10" s="1"/>
  <c r="CH168" i="10"/>
  <c r="CH61" i="10"/>
  <c r="AZ61" i="10" s="1"/>
  <c r="CH267" i="10"/>
  <c r="CH202" i="10"/>
  <c r="AZ202" i="10" s="1"/>
  <c r="CH81" i="10"/>
  <c r="CH443" i="10"/>
  <c r="AZ443" i="10" s="1"/>
  <c r="CH234" i="10"/>
  <c r="AZ234" i="10" s="1"/>
  <c r="CH470" i="10"/>
  <c r="AZ470" i="10" s="1"/>
  <c r="CH390" i="10"/>
  <c r="AZ390" i="10" s="1"/>
  <c r="CH225" i="10"/>
  <c r="AZ225" i="10" s="1"/>
  <c r="CH239" i="10"/>
  <c r="CH297" i="10"/>
  <c r="AZ297" i="10" s="1"/>
  <c r="CH368" i="10"/>
  <c r="AZ368" i="10" s="1"/>
  <c r="CH490" i="10"/>
  <c r="AZ490" i="10" s="1"/>
  <c r="CH399" i="10"/>
  <c r="AZ399" i="10" s="1"/>
  <c r="CH373" i="10"/>
  <c r="CO329" i="10"/>
  <c r="AZ329" i="10" s="1"/>
  <c r="CO487" i="10"/>
  <c r="CB419" i="10"/>
  <c r="AZ419" i="10" s="1"/>
  <c r="CB432" i="10"/>
  <c r="AZ432" i="10" s="1"/>
  <c r="CB447" i="10"/>
  <c r="AZ447" i="10" s="1"/>
  <c r="CB405" i="10"/>
  <c r="AZ405" i="10" s="1"/>
  <c r="CB309" i="10"/>
  <c r="CB477" i="10"/>
  <c r="CB323" i="10"/>
  <c r="CB493" i="10"/>
  <c r="CB353" i="10"/>
  <c r="AZ353" i="10" s="1"/>
  <c r="CB495" i="10"/>
  <c r="CB295" i="10"/>
  <c r="AZ295" i="10" s="1"/>
  <c r="CB461" i="10"/>
  <c r="AZ461" i="10" s="1"/>
  <c r="CB467" i="10"/>
  <c r="CB347" i="10"/>
  <c r="CB175" i="10"/>
  <c r="CB411" i="10"/>
  <c r="CB387" i="10"/>
  <c r="CB393" i="10"/>
  <c r="AZ393" i="10" s="1"/>
  <c r="CB177" i="10"/>
  <c r="CB335" i="10"/>
  <c r="AZ335" i="10" s="1"/>
  <c r="CB385" i="10"/>
  <c r="CB449" i="10"/>
  <c r="AZ449" i="10" s="1"/>
  <c r="CB379" i="10"/>
  <c r="AZ379" i="10" s="1"/>
  <c r="CB431" i="10"/>
  <c r="AZ431" i="10" s="1"/>
  <c r="CB416" i="10"/>
  <c r="AZ416" i="10" s="1"/>
  <c r="CB361" i="10"/>
  <c r="AZ361" i="10" s="1"/>
  <c r="CB471" i="10"/>
  <c r="AZ471" i="10" s="1"/>
  <c r="CB341" i="10"/>
  <c r="AZ494" i="10"/>
  <c r="AZ479" i="10"/>
  <c r="CH422" i="10"/>
  <c r="AZ422" i="10" s="1"/>
  <c r="CH310" i="10"/>
  <c r="AZ310" i="10" s="1"/>
  <c r="CH255" i="10"/>
  <c r="AZ255" i="10" s="1"/>
  <c r="CH442" i="10"/>
  <c r="AZ442" i="10" s="1"/>
  <c r="CH88" i="10"/>
  <c r="AZ88" i="10" s="1"/>
  <c r="CH444" i="10"/>
  <c r="AZ444" i="10" s="1"/>
  <c r="CH424" i="10"/>
  <c r="CH163" i="10"/>
  <c r="AZ163" i="10" s="1"/>
  <c r="CH454" i="10"/>
  <c r="AZ454" i="10" s="1"/>
  <c r="CH406" i="10"/>
  <c r="CH487" i="10"/>
  <c r="CH507" i="10"/>
  <c r="AZ507" i="10" s="1"/>
  <c r="CH364" i="10"/>
  <c r="AZ364" i="10" s="1"/>
  <c r="CH366" i="10"/>
  <c r="AZ366" i="10" s="1"/>
  <c r="CH155" i="10"/>
  <c r="AZ155" i="10" s="1"/>
  <c r="CH410" i="10"/>
  <c r="CH449" i="10"/>
  <c r="CH70" i="10"/>
  <c r="AZ70" i="10" s="1"/>
  <c r="CH250" i="10"/>
  <c r="CH293" i="10"/>
  <c r="AZ293" i="10" s="1"/>
  <c r="CH109" i="10"/>
  <c r="CH298" i="10"/>
  <c r="AZ298" i="10" s="1"/>
  <c r="CH381" i="10"/>
  <c r="AZ381" i="10" s="1"/>
  <c r="CH76" i="10"/>
  <c r="AZ76" i="10" s="1"/>
  <c r="CH67" i="10"/>
  <c r="CH199" i="10"/>
  <c r="CH63" i="10"/>
  <c r="AZ63" i="10" s="1"/>
  <c r="CH464" i="10"/>
  <c r="AZ464" i="10" s="1"/>
  <c r="CH220" i="10"/>
  <c r="CH290" i="10"/>
  <c r="CH261" i="10"/>
  <c r="AZ261" i="10" s="1"/>
  <c r="CH222" i="10"/>
  <c r="AZ222" i="10" s="1"/>
  <c r="CH131" i="10"/>
  <c r="CH48" i="10"/>
  <c r="AZ48" i="10" s="1"/>
  <c r="CH498" i="10"/>
  <c r="AZ498" i="10" s="1"/>
  <c r="CH279" i="10"/>
  <c r="AZ279" i="10" s="1"/>
  <c r="CH149" i="10"/>
  <c r="AZ149" i="10" s="1"/>
  <c r="CH496" i="10"/>
  <c r="AZ496" i="10" s="1"/>
  <c r="CH167" i="10"/>
  <c r="AZ167" i="10" s="1"/>
  <c r="CO192" i="10"/>
  <c r="CB429" i="10"/>
  <c r="AZ429" i="10" s="1"/>
  <c r="AZ401" i="10"/>
  <c r="AZ168" i="10"/>
  <c r="AZ239" i="10"/>
  <c r="AZ228" i="10"/>
  <c r="AZ71" i="10"/>
  <c r="AZ121" i="10"/>
  <c r="AZ93" i="10"/>
  <c r="AZ104" i="10"/>
  <c r="AZ410" i="10"/>
  <c r="AZ451" i="10"/>
  <c r="CH379" i="10"/>
  <c r="CH369" i="10"/>
  <c r="CH425" i="10"/>
  <c r="CH393" i="10"/>
  <c r="CH367" i="10"/>
  <c r="AZ367" i="10" s="1"/>
  <c r="CH206" i="10"/>
  <c r="AZ206" i="10" s="1"/>
  <c r="CH87" i="10"/>
  <c r="AZ87" i="10" s="1"/>
  <c r="CH481" i="10"/>
  <c r="CH333" i="10"/>
  <c r="CH501" i="10"/>
  <c r="CH208" i="10"/>
  <c r="AZ208" i="10" s="1"/>
  <c r="CH337" i="10"/>
  <c r="AZ337" i="10" s="1"/>
  <c r="CH451" i="10"/>
  <c r="CH427" i="10"/>
  <c r="AZ427" i="10" s="1"/>
  <c r="CH409" i="10"/>
  <c r="AZ409" i="10" s="1"/>
  <c r="CH264" i="10"/>
  <c r="AZ264" i="10" s="1"/>
  <c r="CH211" i="10"/>
  <c r="AZ211" i="10" s="1"/>
  <c r="CH492" i="10"/>
  <c r="AZ492" i="10" s="1"/>
  <c r="CH252" i="10"/>
  <c r="AZ252" i="10" s="1"/>
  <c r="CH377" i="10"/>
  <c r="AZ377" i="10" s="1"/>
  <c r="CH284" i="10"/>
  <c r="AZ284" i="10" s="1"/>
  <c r="CH195" i="10"/>
  <c r="AZ195" i="10" s="1"/>
  <c r="CH398" i="10"/>
  <c r="AZ398" i="10" s="1"/>
  <c r="CH133" i="10"/>
  <c r="AZ133" i="10" s="1"/>
  <c r="CH280" i="10"/>
  <c r="AZ280" i="10" s="1"/>
  <c r="CH73" i="10"/>
  <c r="AZ73" i="10" s="1"/>
  <c r="CH226" i="10"/>
  <c r="AZ226" i="10" s="1"/>
  <c r="CH340" i="10"/>
  <c r="AZ340" i="10" s="1"/>
  <c r="CH319" i="10"/>
  <c r="CH380" i="10"/>
  <c r="AZ380" i="10" s="1"/>
  <c r="CH151" i="10"/>
  <c r="AZ151" i="10" s="1"/>
  <c r="CH414" i="10"/>
  <c r="AZ414" i="10" s="1"/>
  <c r="CH101" i="10"/>
  <c r="AZ101" i="10" s="1"/>
  <c r="CH296" i="10"/>
  <c r="AZ296" i="10" s="1"/>
  <c r="CH193" i="10"/>
  <c r="AZ193" i="10" s="1"/>
  <c r="CH504" i="10"/>
  <c r="CH352" i="10"/>
  <c r="CH99" i="10"/>
  <c r="AZ99" i="10" s="1"/>
  <c r="CH41" i="10"/>
  <c r="AZ41" i="10" s="1"/>
  <c r="CH358" i="10"/>
  <c r="AZ358" i="10" s="1"/>
  <c r="CH64" i="10"/>
  <c r="AZ64" i="10" s="1"/>
  <c r="CH180" i="10"/>
  <c r="AZ180" i="10" s="1"/>
  <c r="CH29" i="10"/>
  <c r="AZ29" i="10" s="1"/>
  <c r="CH457" i="10"/>
  <c r="AZ457" i="10" s="1"/>
  <c r="CH509" i="10"/>
  <c r="AZ509" i="10" s="1"/>
  <c r="CH177" i="10"/>
  <c r="CH466" i="10"/>
  <c r="AZ466" i="10" s="1"/>
  <c r="CH189" i="10"/>
  <c r="CH10" i="10"/>
  <c r="AZ10" i="10" s="1"/>
  <c r="CH174" i="10"/>
  <c r="AZ174" i="10" s="1"/>
  <c r="CH134" i="10"/>
  <c r="AZ134" i="10" s="1"/>
  <c r="CH93" i="10"/>
  <c r="CH112" i="10"/>
  <c r="AZ112" i="10" s="1"/>
  <c r="CH217" i="10"/>
  <c r="AZ217" i="10" s="1"/>
  <c r="CH345" i="10"/>
  <c r="AZ345" i="10" s="1"/>
  <c r="CH146" i="10"/>
  <c r="CH35" i="10"/>
  <c r="AZ35" i="10" s="1"/>
  <c r="CH262" i="10"/>
  <c r="AZ262" i="10" s="1"/>
  <c r="CH187" i="10"/>
  <c r="AZ187" i="10" s="1"/>
  <c r="CH273" i="10"/>
  <c r="AZ273" i="10" s="1"/>
  <c r="CH84" i="10"/>
  <c r="AZ84" i="10" s="1"/>
  <c r="CH98" i="10"/>
  <c r="CH281" i="10"/>
  <c r="AZ281" i="10" s="1"/>
  <c r="CH52" i="10"/>
  <c r="AZ52" i="10" s="1"/>
  <c r="CH150" i="10"/>
  <c r="AZ150" i="10" s="1"/>
  <c r="CH415" i="10"/>
  <c r="AZ415" i="10" s="1"/>
  <c r="CH263" i="10"/>
  <c r="AZ263" i="10" s="1"/>
  <c r="CH258" i="10"/>
  <c r="AZ258" i="10" s="1"/>
  <c r="CH257" i="10"/>
  <c r="AZ257" i="10" s="1"/>
  <c r="CH66" i="10"/>
  <c r="AZ66" i="10" s="1"/>
  <c r="CH204" i="10"/>
  <c r="CH437" i="10"/>
  <c r="AZ437" i="10" s="1"/>
  <c r="CH268" i="10"/>
  <c r="AZ268" i="10" s="1"/>
  <c r="CH170" i="10"/>
  <c r="AZ170" i="10" s="1"/>
  <c r="CH127" i="10"/>
  <c r="AZ127" i="10" s="1"/>
  <c r="CH92" i="10"/>
  <c r="AZ92" i="10" s="1"/>
  <c r="CH238" i="10"/>
  <c r="AZ238" i="10" s="1"/>
  <c r="CH230" i="10"/>
  <c r="AZ230" i="10" s="1"/>
  <c r="CH229" i="10"/>
  <c r="AZ229" i="10" s="1"/>
  <c r="CH282" i="10"/>
  <c r="AZ282" i="10" s="1"/>
  <c r="CH210" i="10"/>
  <c r="CH59" i="10"/>
  <c r="CH94" i="10"/>
  <c r="AZ94" i="10" s="1"/>
  <c r="CH141" i="10"/>
  <c r="AZ141" i="10" s="1"/>
  <c r="CH371" i="10"/>
  <c r="CH137" i="10"/>
  <c r="AZ137" i="10" s="1"/>
  <c r="CH472" i="10"/>
  <c r="AZ472" i="10" s="1"/>
  <c r="CH162" i="10"/>
  <c r="AZ162" i="10" s="1"/>
  <c r="CH37" i="10"/>
  <c r="AZ37" i="10" s="1"/>
  <c r="CH72" i="10"/>
  <c r="AZ72" i="10" s="1"/>
  <c r="CH359" i="10"/>
  <c r="AZ359" i="10" s="1"/>
  <c r="CH51" i="10"/>
  <c r="CH224" i="10"/>
  <c r="AZ224" i="10" s="1"/>
  <c r="CH357" i="10"/>
  <c r="AZ357" i="10" s="1"/>
  <c r="CH221" i="10"/>
  <c r="AZ221" i="10" s="1"/>
  <c r="CH484" i="10"/>
  <c r="AZ484" i="10" s="1"/>
  <c r="CH129" i="10"/>
  <c r="CH54" i="10"/>
  <c r="CH21" i="10"/>
  <c r="AZ21" i="10" s="1"/>
  <c r="CH360" i="10"/>
  <c r="AZ360" i="10" s="1"/>
  <c r="CH58" i="10"/>
  <c r="AZ58" i="10" s="1"/>
  <c r="CH214" i="10"/>
  <c r="CH378" i="10"/>
  <c r="CH438" i="10"/>
  <c r="AZ438" i="10" s="1"/>
  <c r="CH450" i="10"/>
  <c r="AZ450" i="10" s="1"/>
  <c r="CH353" i="10"/>
  <c r="CH349" i="10"/>
  <c r="AZ349" i="10" s="1"/>
  <c r="CH312" i="10"/>
  <c r="CH421" i="10"/>
  <c r="AZ421" i="10" s="1"/>
  <c r="CH418" i="10"/>
  <c r="AZ418" i="10" s="1"/>
  <c r="CH320" i="10"/>
  <c r="CH336" i="10"/>
  <c r="CH434" i="10"/>
  <c r="AZ434" i="10" s="1"/>
  <c r="CH430" i="10"/>
  <c r="AZ430" i="10" s="1"/>
  <c r="CH351" i="10"/>
  <c r="AZ351" i="10" s="1"/>
  <c r="CH475" i="10"/>
  <c r="AZ475" i="10" s="1"/>
  <c r="CH326" i="10"/>
  <c r="AZ326" i="10" s="1"/>
  <c r="CH209" i="10"/>
  <c r="AZ209" i="10" s="1"/>
  <c r="CH411" i="10"/>
  <c r="CH441" i="10"/>
  <c r="AZ441" i="10" s="1"/>
  <c r="CH341" i="10"/>
  <c r="CH471" i="10"/>
  <c r="CH301" i="10"/>
  <c r="CH321" i="10"/>
  <c r="AZ321" i="10" s="1"/>
  <c r="CH194" i="10"/>
  <c r="AZ194" i="10" s="1"/>
  <c r="CH165" i="10"/>
  <c r="AZ165" i="10" s="1"/>
  <c r="CH175" i="10"/>
  <c r="CH331" i="10"/>
  <c r="AZ331" i="10" s="1"/>
  <c r="CH186" i="10"/>
  <c r="CH179" i="10"/>
  <c r="CH123" i="10"/>
  <c r="AZ123" i="10" s="1"/>
  <c r="CH305" i="10"/>
  <c r="AZ305" i="10" s="1"/>
  <c r="CH460" i="10"/>
  <c r="AZ460" i="10" s="1"/>
  <c r="CH213" i="10"/>
  <c r="AZ213" i="10" s="1"/>
  <c r="CH36" i="10"/>
  <c r="AZ36" i="10" s="1"/>
  <c r="CH283" i="10"/>
  <c r="AZ283" i="10" s="1"/>
  <c r="CH53" i="10"/>
  <c r="AZ53" i="10" s="1"/>
  <c r="CH478" i="10"/>
  <c r="AZ478" i="10" s="1"/>
  <c r="CH197" i="10"/>
  <c r="AZ197" i="10" s="1"/>
  <c r="CH32" i="10"/>
  <c r="CH372" i="10"/>
  <c r="AZ372" i="10" s="1"/>
  <c r="CH474" i="10"/>
  <c r="AZ474" i="10" s="1"/>
  <c r="CH350" i="10"/>
  <c r="AZ350" i="10" s="1"/>
  <c r="CH55" i="10"/>
  <c r="AZ55" i="10" s="1"/>
  <c r="CH394" i="10"/>
  <c r="AZ394" i="10" s="1"/>
  <c r="CH117" i="10"/>
  <c r="AZ117" i="10" s="1"/>
  <c r="CH300" i="10"/>
  <c r="CH153" i="10"/>
  <c r="AZ153" i="10" s="1"/>
  <c r="CH24" i="10"/>
  <c r="CH271" i="10"/>
  <c r="AZ271" i="10" s="1"/>
  <c r="CH119" i="10"/>
  <c r="CH243" i="10"/>
  <c r="AZ243" i="10" s="1"/>
  <c r="CH43" i="10"/>
  <c r="AZ43" i="10" s="1"/>
  <c r="CH294" i="10"/>
  <c r="CH97" i="10"/>
  <c r="AZ97" i="10" s="1"/>
  <c r="CH388" i="10"/>
  <c r="AZ388" i="10" s="1"/>
  <c r="CH240" i="10"/>
  <c r="AZ240" i="10" s="1"/>
  <c r="CH166" i="10"/>
  <c r="AZ166" i="10" s="1"/>
  <c r="CH157" i="10"/>
  <c r="AZ157" i="10" s="1"/>
  <c r="CH77" i="10"/>
  <c r="AZ77" i="10" s="1"/>
  <c r="CH164" i="10"/>
  <c r="AZ164" i="10" s="1"/>
  <c r="CH343" i="10"/>
  <c r="AZ343" i="10" s="1"/>
  <c r="CH16" i="10"/>
  <c r="AZ16" i="10" s="1"/>
  <c r="CH39" i="10"/>
  <c r="AZ39" i="10" s="1"/>
  <c r="CH266" i="10"/>
  <c r="AZ266" i="10" s="1"/>
  <c r="CH79" i="10"/>
  <c r="AZ79" i="10" s="1"/>
  <c r="CH125" i="10"/>
  <c r="AZ125" i="10" s="1"/>
  <c r="CH144" i="10"/>
  <c r="AZ144" i="10" s="1"/>
  <c r="CH184" i="10"/>
  <c r="AZ184" i="10" s="1"/>
  <c r="CH158" i="10"/>
  <c r="AZ158" i="10" s="1"/>
  <c r="CH486" i="10"/>
  <c r="AZ486" i="10" s="1"/>
  <c r="CH107" i="10"/>
  <c r="AZ107" i="10" s="1"/>
  <c r="CH245" i="10"/>
  <c r="AZ245" i="10" s="1"/>
  <c r="CH85" i="10"/>
  <c r="CH462" i="10"/>
  <c r="CH161" i="10"/>
  <c r="AZ161" i="10" s="1"/>
  <c r="CH30" i="10"/>
  <c r="AZ30" i="10" s="1"/>
  <c r="CH370" i="10"/>
  <c r="AZ370" i="10" s="1"/>
  <c r="CH269" i="10"/>
  <c r="AZ269" i="10" s="1"/>
  <c r="CH140" i="10"/>
  <c r="AZ140" i="10" s="1"/>
  <c r="CH122" i="10"/>
  <c r="AZ122" i="10" s="1"/>
  <c r="CH114" i="10"/>
  <c r="AZ114" i="10" s="1"/>
  <c r="CH232" i="10"/>
  <c r="AZ232" i="10" s="1"/>
  <c r="CH292" i="10"/>
  <c r="CH306" i="10"/>
  <c r="CH159" i="10"/>
  <c r="AZ159" i="10" s="1"/>
  <c r="CH335" i="10"/>
  <c r="CH461" i="10"/>
  <c r="CH309" i="10"/>
  <c r="CH447" i="10"/>
  <c r="CH489" i="10"/>
  <c r="CH339" i="10"/>
  <c r="AZ339" i="10" s="1"/>
  <c r="CH173" i="10"/>
  <c r="AZ173" i="10" s="1"/>
  <c r="CH216" i="10"/>
  <c r="CH493" i="10"/>
  <c r="CH505" i="10"/>
  <c r="AZ505" i="10" s="1"/>
  <c r="CH192" i="10"/>
  <c r="AZ192" i="10" s="1"/>
  <c r="CH387" i="10"/>
  <c r="CH395" i="10"/>
  <c r="AZ395" i="10" s="1"/>
  <c r="CH288" i="10"/>
  <c r="AZ288" i="10" s="1"/>
  <c r="CH105" i="10"/>
  <c r="AZ105" i="10" s="1"/>
  <c r="CH12" i="10"/>
  <c r="CH259" i="10"/>
  <c r="AZ259" i="10" s="1"/>
  <c r="CH147" i="10"/>
  <c r="CH456" i="10"/>
  <c r="AZ456" i="10" s="1"/>
  <c r="CH89" i="10"/>
  <c r="AZ89" i="10" s="1"/>
  <c r="CH338" i="10"/>
  <c r="AZ338" i="10" s="1"/>
  <c r="CH241" i="10"/>
  <c r="AZ241" i="10" s="1"/>
  <c r="CH452" i="10"/>
  <c r="AZ452" i="10" s="1"/>
  <c r="CH181" i="10"/>
  <c r="AZ181" i="10" s="1"/>
  <c r="CH28" i="10"/>
  <c r="AZ28" i="10" s="1"/>
  <c r="CH275" i="10"/>
  <c r="AZ275" i="10" s="1"/>
  <c r="CH223" i="10"/>
  <c r="AZ223" i="10" s="1"/>
  <c r="CH276" i="10"/>
  <c r="CH57" i="10"/>
  <c r="AZ57" i="10" s="1"/>
  <c r="CH178" i="10"/>
  <c r="CH308" i="10"/>
  <c r="AZ308" i="10" s="1"/>
  <c r="CH468" i="10"/>
  <c r="AZ468" i="10" s="1"/>
  <c r="CH386" i="10"/>
  <c r="AZ386" i="10" s="1"/>
  <c r="CH19" i="10"/>
  <c r="AZ19" i="10" s="1"/>
  <c r="CH270" i="10"/>
  <c r="AZ270" i="10" s="1"/>
  <c r="CH219" i="10"/>
  <c r="AZ219" i="10" s="1"/>
  <c r="CH201" i="10"/>
  <c r="AZ201" i="10" s="1"/>
  <c r="CH400" i="10"/>
  <c r="CH68" i="10"/>
  <c r="AZ68" i="10" s="1"/>
  <c r="CH198" i="10"/>
  <c r="AZ198" i="10" s="1"/>
  <c r="CH160" i="10"/>
  <c r="AZ160" i="10" s="1"/>
  <c r="CH152" i="10"/>
  <c r="AZ152" i="10" s="1"/>
  <c r="CH299" i="10"/>
  <c r="AZ299" i="10" s="1"/>
  <c r="CH291" i="10"/>
  <c r="AZ291" i="10" s="1"/>
  <c r="CH15" i="10"/>
  <c r="AZ15" i="10" s="1"/>
  <c r="CH382" i="10"/>
  <c r="AZ382" i="10" s="1"/>
  <c r="CH34" i="10"/>
  <c r="CH25" i="10"/>
  <c r="CH285" i="10"/>
  <c r="CH396" i="10"/>
  <c r="AZ396" i="10" s="1"/>
  <c r="CH116" i="10"/>
  <c r="CH82" i="10"/>
  <c r="CH383" i="10"/>
  <c r="AZ383" i="10" s="1"/>
  <c r="CH135" i="10"/>
  <c r="AZ135" i="10" s="1"/>
  <c r="CH83" i="10"/>
  <c r="AZ83" i="10" s="1"/>
  <c r="CH286" i="10"/>
  <c r="CH65" i="10"/>
  <c r="AZ65" i="10" s="1"/>
  <c r="CH242" i="10"/>
  <c r="AZ242" i="10" s="1"/>
  <c r="CH142" i="10"/>
  <c r="CH139" i="10"/>
  <c r="AZ139" i="10" s="1"/>
  <c r="CH120" i="10"/>
  <c r="AZ120" i="10" s="1"/>
  <c r="CH126" i="10"/>
  <c r="CH408" i="10"/>
  <c r="CH100" i="10"/>
  <c r="AZ100" i="10" s="1"/>
  <c r="CH111" i="10"/>
  <c r="AZ111" i="10" s="1"/>
  <c r="CH458" i="10"/>
  <c r="CH26" i="10"/>
  <c r="AZ26" i="10" s="1"/>
  <c r="CH248" i="10"/>
  <c r="AZ248" i="10" s="1"/>
  <c r="CH90" i="10"/>
  <c r="AZ90" i="10" s="1"/>
  <c r="CH154" i="10"/>
  <c r="AZ154" i="10" s="1"/>
  <c r="CH407" i="10"/>
  <c r="AZ407" i="10" s="1"/>
  <c r="CH47" i="10"/>
  <c r="CH113" i="10"/>
  <c r="AZ113" i="10" s="1"/>
  <c r="CH74" i="10"/>
  <c r="AZ74" i="10" s="1"/>
  <c r="CH233" i="10"/>
  <c r="AZ233" i="10" s="1"/>
  <c r="CH392" i="10"/>
  <c r="AZ392" i="10" s="1"/>
  <c r="CH499" i="10"/>
  <c r="CH31" i="10"/>
  <c r="AZ31" i="10" s="1"/>
  <c r="CH50" i="10"/>
  <c r="AZ50" i="10" s="1"/>
  <c r="CH200" i="10"/>
  <c r="AZ200" i="10" s="1"/>
  <c r="CH115" i="10"/>
  <c r="AZ115" i="10" s="1"/>
  <c r="CH13" i="10"/>
  <c r="AZ13" i="10" s="1"/>
  <c r="CH403" i="10"/>
  <c r="CH303" i="10"/>
  <c r="AZ303" i="10" s="1"/>
  <c r="CH27" i="10"/>
  <c r="AZ27" i="10" s="1"/>
  <c r="CH46" i="10"/>
  <c r="AZ46" i="10" s="1"/>
  <c r="CH136" i="10"/>
  <c r="CH62" i="10"/>
  <c r="AZ62" i="10" s="1"/>
  <c r="CH86" i="10"/>
  <c r="CH272" i="10"/>
  <c r="CH156" i="10"/>
  <c r="CH465" i="10"/>
  <c r="AZ465" i="10" s="1"/>
  <c r="CH23" i="10"/>
  <c r="AZ23" i="10" s="1"/>
  <c r="CH506" i="10"/>
  <c r="AZ506" i="10" s="1"/>
  <c r="CH218" i="10"/>
  <c r="AZ218" i="10" s="1"/>
  <c r="CH356" i="10"/>
  <c r="AZ356" i="10" s="1"/>
  <c r="CH75" i="10"/>
  <c r="AZ75" i="10" s="1"/>
  <c r="CH413" i="10"/>
  <c r="AZ413" i="10" s="1"/>
  <c r="CH106" i="10"/>
  <c r="CH389" i="10"/>
  <c r="AZ389" i="10" s="1"/>
  <c r="CH42" i="10"/>
  <c r="AZ42" i="10" s="1"/>
  <c r="CH118" i="10"/>
  <c r="AZ118" i="10" s="1"/>
  <c r="CH446" i="10"/>
  <c r="AZ446" i="10" s="1"/>
  <c r="CH423" i="10"/>
  <c r="AZ423" i="10" s="1"/>
  <c r="CH95" i="10"/>
  <c r="AZ95" i="10" s="1"/>
  <c r="CH325" i="10"/>
  <c r="AZ325" i="10" s="1"/>
  <c r="CH355" i="10"/>
  <c r="AZ355" i="10" s="1"/>
  <c r="CH311" i="10"/>
  <c r="AZ311" i="10" s="1"/>
  <c r="CH440" i="10"/>
  <c r="CH332" i="10"/>
  <c r="CH375" i="10"/>
  <c r="CH420" i="10"/>
  <c r="AZ420" i="10" s="1"/>
  <c r="CH287" i="10"/>
  <c r="AZ287" i="10" s="1"/>
  <c r="CH433" i="10"/>
  <c r="AZ433" i="10" s="1"/>
  <c r="CH432" i="10"/>
  <c r="CH467" i="10"/>
  <c r="CH227" i="10"/>
  <c r="AZ227" i="10" s="1"/>
  <c r="AZ333" i="10"/>
  <c r="AZ109" i="10"/>
  <c r="AZ34" i="10"/>
  <c r="AZ214" i="10"/>
  <c r="AZ428" i="10"/>
  <c r="AZ249" i="10"/>
  <c r="AZ98" i="10"/>
  <c r="AZ504" i="10"/>
  <c r="AZ54" i="10"/>
  <c r="AZ235" i="10"/>
  <c r="AZ487" i="10"/>
  <c r="AZ306" i="10"/>
  <c r="AZ294" i="10"/>
  <c r="AZ129" i="10"/>
  <c r="AZ146" i="10"/>
  <c r="AZ24" i="10"/>
  <c r="AZ290" i="10"/>
  <c r="AZ189" i="10"/>
  <c r="AZ126" i="10"/>
  <c r="AZ289" i="10"/>
  <c r="AZ319" i="10"/>
  <c r="AZ147" i="10"/>
  <c r="AZ142" i="10"/>
  <c r="AZ462" i="10"/>
  <c r="AZ12" i="10"/>
  <c r="AZ334" i="10"/>
  <c r="AZ352" i="10"/>
  <c r="AZ400" i="10"/>
  <c r="AZ488" i="10"/>
  <c r="AZ320" i="10"/>
  <c r="AZ300" i="10"/>
  <c r="AZ186" i="10"/>
  <c r="AZ178" i="10"/>
  <c r="AZ119" i="10"/>
  <c r="AZ128" i="10"/>
  <c r="AZ312" i="10"/>
  <c r="AZ459" i="10"/>
  <c r="AZ78" i="10"/>
  <c r="AZ276" i="10"/>
  <c r="CH344" i="10"/>
  <c r="AZ344" i="10" s="1"/>
  <c r="CH327" i="10"/>
  <c r="CH448" i="10"/>
  <c r="CH324" i="10"/>
  <c r="AZ324" i="10" s="1"/>
  <c r="CH463" i="10"/>
  <c r="CH391" i="10"/>
  <c r="CH314" i="10"/>
  <c r="AZ314" i="10" s="1"/>
  <c r="CH132" i="10"/>
  <c r="AZ132" i="10" s="1"/>
  <c r="CH172" i="10"/>
  <c r="AZ172" i="10" s="1"/>
  <c r="CH33" i="10"/>
  <c r="AZ33" i="10" s="1"/>
  <c r="CH376" i="10"/>
  <c r="AZ376" i="10" s="1"/>
  <c r="CH404" i="10"/>
  <c r="AZ404" i="10" s="1"/>
  <c r="CH124" i="10"/>
  <c r="AZ124" i="10" s="1"/>
  <c r="CH397" i="10"/>
  <c r="AZ397" i="10" s="1"/>
  <c r="CH196" i="10"/>
  <c r="AZ196" i="10" s="1"/>
  <c r="CH278" i="10"/>
  <c r="AZ278" i="10" s="1"/>
  <c r="CH483" i="10"/>
  <c r="AZ483" i="10" s="1"/>
  <c r="CH80" i="10"/>
  <c r="CH231" i="10"/>
  <c r="AZ231" i="10" s="1"/>
  <c r="CH508" i="10"/>
  <c r="AZ508" i="10" s="1"/>
  <c r="CH60" i="10"/>
  <c r="AZ60" i="10" s="1"/>
  <c r="CH18" i="10"/>
  <c r="AZ18" i="10" s="1"/>
  <c r="CH40" i="10"/>
  <c r="AZ40" i="10" s="1"/>
  <c r="CH182" i="10"/>
  <c r="AZ182" i="10" s="1"/>
  <c r="CH138" i="10"/>
  <c r="AZ138" i="10" s="1"/>
  <c r="CH183" i="10"/>
  <c r="AZ183" i="10" s="1"/>
  <c r="CH96" i="10"/>
  <c r="AZ96" i="10" s="1"/>
  <c r="CH480" i="10"/>
  <c r="AZ480" i="10" s="1"/>
  <c r="CH45" i="10"/>
  <c r="AZ45" i="10" s="1"/>
  <c r="CH289" i="10"/>
  <c r="CH316" i="10"/>
  <c r="AZ316" i="10" s="1"/>
  <c r="CH412" i="10"/>
  <c r="AZ412" i="10" s="1"/>
  <c r="CH205" i="10"/>
  <c r="AZ205" i="10" s="1"/>
  <c r="CH207" i="10"/>
  <c r="AZ207" i="10" s="1"/>
  <c r="CH502" i="10"/>
  <c r="AZ502" i="10" s="1"/>
  <c r="CH256" i="10"/>
  <c r="AZ256" i="10" s="1"/>
  <c r="CH304" i="10"/>
  <c r="AZ304" i="10" s="1"/>
  <c r="CH91" i="10"/>
  <c r="AZ91" i="10" s="1"/>
  <c r="CH363" i="10"/>
  <c r="AZ363" i="10" s="1"/>
  <c r="CH429" i="10"/>
  <c r="CH295" i="10"/>
  <c r="CH431" i="10"/>
  <c r="CH495" i="10"/>
  <c r="CO431" i="10"/>
  <c r="CO165" i="10"/>
  <c r="CO405" i="10"/>
  <c r="CO186" i="10"/>
  <c r="CO489" i="10"/>
  <c r="CO501" i="10"/>
  <c r="CO411" i="10"/>
  <c r="CO367" i="10"/>
  <c r="CO347" i="10"/>
  <c r="AZ347" i="10" s="1"/>
  <c r="CO385" i="10"/>
  <c r="CO492" i="10"/>
  <c r="CO379" i="10"/>
  <c r="CO495" i="10"/>
  <c r="CO373" i="10"/>
  <c r="AZ373" i="10" s="1"/>
  <c r="CO173" i="10"/>
  <c r="CO309" i="10"/>
  <c r="AZ309" i="10" s="1"/>
  <c r="CO169" i="10"/>
  <c r="AZ169" i="10" s="1"/>
  <c r="CO188" i="10"/>
  <c r="AZ188" i="10" s="1"/>
  <c r="CO325" i="10"/>
  <c r="CO190" i="10"/>
  <c r="AZ190" i="10" s="1"/>
  <c r="CO331" i="10"/>
  <c r="CO447" i="10"/>
  <c r="CO425" i="10"/>
  <c r="CO409" i="10"/>
  <c r="CO393" i="10"/>
  <c r="CO315" i="10"/>
  <c r="AZ315" i="10" s="1"/>
  <c r="CO361" i="10"/>
  <c r="CO505" i="10"/>
  <c r="CO321" i="10"/>
  <c r="CO295" i="10"/>
  <c r="CO317" i="10"/>
  <c r="AZ317" i="10" s="1"/>
  <c r="CO467" i="10"/>
  <c r="CO323" i="10"/>
  <c r="AZ323" i="10" s="1"/>
  <c r="CO85" i="10"/>
  <c r="CO196" i="10"/>
  <c r="CO399" i="10"/>
  <c r="CO419" i="10"/>
  <c r="CO477" i="10"/>
  <c r="AZ477" i="10" s="1"/>
  <c r="CO461" i="10"/>
  <c r="CO177" i="10"/>
  <c r="CF177" i="10"/>
  <c r="AZ177" i="10" s="1"/>
  <c r="CF295" i="10"/>
  <c r="CF499" i="10"/>
  <c r="AZ499" i="10" s="1"/>
  <c r="CF204" i="10"/>
  <c r="AZ204" i="10" s="1"/>
  <c r="CF467" i="10"/>
  <c r="CF220" i="10"/>
  <c r="AZ220" i="10" s="1"/>
  <c r="CF179" i="10"/>
  <c r="AZ179" i="10" s="1"/>
  <c r="CF365" i="10"/>
  <c r="AZ365" i="10" s="1"/>
  <c r="CF439" i="10"/>
  <c r="AZ439" i="10" s="1"/>
  <c r="CF327" i="10"/>
  <c r="AZ327" i="10" s="1"/>
  <c r="BO267" i="10"/>
  <c r="AZ267" i="10" s="1"/>
  <c r="BO285" i="10"/>
  <c r="AZ285" i="10" s="1"/>
  <c r="BO272" i="10"/>
  <c r="AZ272" i="10" s="1"/>
  <c r="BO458" i="10"/>
  <c r="AZ458" i="10" s="1"/>
  <c r="CK441" i="10"/>
  <c r="CK313" i="10"/>
  <c r="AZ313" i="10" s="1"/>
  <c r="AZ301" i="10"/>
  <c r="O45" i="20"/>
  <c r="R34" i="20"/>
  <c r="U34" i="20" s="1"/>
  <c r="O27" i="20"/>
  <c r="O15" i="20"/>
  <c r="AR33" i="16"/>
  <c r="AR68" i="16"/>
  <c r="AR73" i="16"/>
  <c r="AR85" i="16"/>
  <c r="AR116" i="16"/>
  <c r="AR189" i="16"/>
  <c r="AR194" i="16"/>
  <c r="AR198" i="16"/>
  <c r="AR226" i="16"/>
  <c r="AR373" i="16"/>
  <c r="AR377" i="16"/>
  <c r="AZ67" i="10"/>
  <c r="O46" i="20"/>
  <c r="R18" i="20"/>
  <c r="U18" i="20" s="1"/>
  <c r="A3" i="20" s="1"/>
  <c r="AR7" i="16"/>
  <c r="AR23" i="16"/>
  <c r="AR38" i="16"/>
  <c r="AR82" i="16"/>
  <c r="AR87" i="16"/>
  <c r="AR98" i="16"/>
  <c r="AR103" i="16"/>
  <c r="AR122" i="16"/>
  <c r="AR133" i="16"/>
  <c r="AR143" i="16"/>
  <c r="AR164" i="16"/>
  <c r="AR176" i="16"/>
  <c r="AR215" i="16"/>
  <c r="AR228" i="16"/>
  <c r="AR230" i="16"/>
  <c r="AR272" i="16"/>
  <c r="AR346" i="16"/>
  <c r="AR358" i="16"/>
  <c r="AR446" i="16"/>
  <c r="AR448" i="16"/>
  <c r="AR450" i="16"/>
  <c r="AR281" i="16"/>
  <c r="AR303" i="16"/>
  <c r="AR313" i="16"/>
  <c r="AR365" i="16"/>
  <c r="AR381" i="16"/>
  <c r="AR390" i="16"/>
  <c r="AR409" i="16"/>
  <c r="AR413" i="16"/>
  <c r="AR436" i="16"/>
  <c r="AR438" i="16"/>
  <c r="AR484" i="16"/>
  <c r="AR486" i="16"/>
  <c r="AR488" i="16"/>
  <c r="CY99" i="10"/>
  <c r="CY155" i="10"/>
  <c r="CY232" i="10"/>
  <c r="CY251" i="10"/>
  <c r="AV65" i="10"/>
  <c r="AV131" i="10"/>
  <c r="AV267" i="10"/>
  <c r="AV474" i="10"/>
  <c r="AV23" i="10"/>
  <c r="AV9" i="10" s="1"/>
  <c r="AV28" i="10"/>
  <c r="AV126" i="10"/>
  <c r="AV211" i="10"/>
  <c r="AR294" i="16"/>
  <c r="AR320" i="16"/>
  <c r="AR384" i="16"/>
  <c r="AR442" i="16"/>
  <c r="AR474" i="16"/>
  <c r="AR478" i="16"/>
  <c r="AR497" i="16"/>
  <c r="AR499" i="16"/>
  <c r="CY243" i="10"/>
  <c r="A143" i="16"/>
  <c r="A233" i="16"/>
  <c r="D3" i="16"/>
  <c r="A4" i="18"/>
  <c r="C2" i="10"/>
  <c r="A2" i="18"/>
  <c r="BV292" i="10"/>
  <c r="AZ292" i="10" s="1"/>
  <c r="BV199" i="10"/>
  <c r="AZ199" i="10" s="1"/>
  <c r="BV369" i="10"/>
  <c r="AZ369" i="10" s="1"/>
  <c r="BV80" i="10"/>
  <c r="AZ80" i="10" s="1"/>
  <c r="BV417" i="10"/>
  <c r="AZ463" i="10"/>
  <c r="BV463" i="10"/>
  <c r="BV215" i="10"/>
  <c r="AZ215" i="10" s="1"/>
  <c r="BV47" i="10"/>
  <c r="AZ47" i="10" s="1"/>
  <c r="AZ467" i="10"/>
  <c r="AZ131" i="10"/>
  <c r="AZ286" i="10"/>
  <c r="AZ106" i="10"/>
  <c r="AZ424" i="10"/>
  <c r="AZ489" i="10"/>
  <c r="AZ408" i="10"/>
  <c r="AZ336" i="10"/>
  <c r="AZ481" i="10"/>
  <c r="AZ277" i="10"/>
  <c r="AZ25" i="10"/>
  <c r="AZ116" i="10"/>
  <c r="AZ371" i="10"/>
  <c r="AZ86" i="10"/>
  <c r="AZ51" i="10"/>
  <c r="AZ32" i="10"/>
  <c r="AZ448" i="10"/>
  <c r="AZ81" i="10"/>
  <c r="AZ406" i="10"/>
  <c r="AZ453" i="10"/>
  <c r="AZ417" i="10"/>
  <c r="AZ500" i="10"/>
  <c r="AZ378" i="10"/>
  <c r="AZ440" i="10"/>
  <c r="AZ403" i="10"/>
  <c r="AZ210" i="10"/>
  <c r="AZ469" i="10"/>
  <c r="AZ244" i="10"/>
  <c r="AZ332" i="10"/>
  <c r="AZ82" i="10"/>
  <c r="AZ44" i="10"/>
  <c r="AZ391" i="10"/>
  <c r="AZ375" i="10"/>
  <c r="AZ250" i="10"/>
  <c r="AZ59" i="10"/>
  <c r="AZ156" i="10"/>
  <c r="AZ216" i="10"/>
  <c r="AZ136" i="10"/>
  <c r="A2" i="10" l="1"/>
  <c r="GF1" i="16" s="1"/>
  <c r="C2" i="20"/>
  <c r="A1" i="20"/>
  <c r="AZ175" i="10"/>
  <c r="AZ425" i="10"/>
  <c r="AZ495" i="10"/>
  <c r="O3" i="20"/>
  <c r="AZ85" i="10"/>
  <c r="AZ9" i="10" s="1"/>
  <c r="A1" i="10" s="1"/>
  <c r="AZ501" i="10"/>
  <c r="AZ385" i="10"/>
  <c r="AZ387" i="10"/>
  <c r="AZ341" i="10"/>
  <c r="AZ411" i="10"/>
  <c r="AZ493" i="10"/>
  <c r="F12" i="13" l="1"/>
  <c r="B13" i="13" s="1"/>
  <c r="A1" i="16" s="1"/>
  <c r="M1" i="16" s="1"/>
  <c r="A3" i="16"/>
  <c r="B2" i="16" s="1"/>
  <c r="Q48" i="20"/>
  <c r="Q38" i="20"/>
  <c r="Q10" i="20"/>
  <c r="Q26" i="20"/>
  <c r="Q54" i="20"/>
  <c r="Q51" i="20"/>
  <c r="Q40" i="20"/>
  <c r="Q41" i="20"/>
  <c r="Q13" i="20"/>
  <c r="Q29" i="20"/>
  <c r="Q46" i="20"/>
  <c r="Q22" i="20"/>
  <c r="Q34" i="20"/>
  <c r="Q37" i="20"/>
  <c r="Q28" i="20"/>
  <c r="Q52" i="20"/>
  <c r="Q14" i="20"/>
  <c r="Q44" i="20"/>
  <c r="Q31" i="20"/>
  <c r="Q19" i="20"/>
  <c r="Q47" i="20"/>
  <c r="Q36" i="20"/>
  <c r="Q30" i="20"/>
  <c r="Q6" i="20"/>
  <c r="Q15" i="20"/>
  <c r="Q21" i="20"/>
  <c r="Q8" i="20"/>
  <c r="Q9" i="20"/>
  <c r="Q17" i="20"/>
  <c r="Q12" i="20"/>
  <c r="Q27" i="20"/>
  <c r="Q7" i="20"/>
  <c r="Q50" i="20"/>
  <c r="Q35" i="20"/>
  <c r="Q25" i="20"/>
  <c r="Q24" i="20"/>
  <c r="Q45" i="20"/>
  <c r="Q49" i="20"/>
  <c r="X6" i="10"/>
  <c r="Q18" i="20"/>
  <c r="Q32" i="20"/>
  <c r="Q11" i="20"/>
  <c r="Q20" i="20"/>
  <c r="Q23" i="20"/>
  <c r="Q39" i="20"/>
  <c r="Q5" i="20"/>
  <c r="Q53" i="20"/>
  <c r="Q42" i="20"/>
  <c r="Q43" i="20"/>
  <c r="Q16" i="20"/>
  <c r="Q33" i="20"/>
  <c r="A4" i="10"/>
  <c r="C8" i="10"/>
  <c r="W6" i="10"/>
  <c r="H10" i="13" l="1"/>
</calcChain>
</file>

<file path=xl/sharedStrings.xml><?xml version="1.0" encoding="utf-8"?>
<sst xmlns="http://schemas.openxmlformats.org/spreadsheetml/2006/main" count="658" uniqueCount="413">
  <si>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</si>
  <si>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</si>
  <si>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</si>
  <si>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</si>
  <si>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</si>
  <si>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</si>
  <si>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</si>
  <si>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</si>
  <si>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</si>
  <si>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</si>
  <si>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</si>
  <si>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</si>
  <si>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</si>
  <si>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</si>
  <si>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</si>
  <si>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</si>
  <si>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</si>
  <si>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</si>
  <si>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</si>
  <si>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</si>
  <si>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</si>
  <si>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</si>
  <si>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</si>
  <si>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</si>
  <si>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</si>
  <si>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</si>
  <si>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</si>
  <si>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</si>
  <si>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</si>
  <si>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</si>
  <si>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</si>
  <si>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</si>
  <si>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</si>
  <si>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</si>
  <si>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</si>
  <si>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</si>
  <si>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</si>
  <si>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</si>
  <si>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</si>
  <si>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</si>
  <si>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</si>
  <si>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</si>
  <si>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</si>
  <si>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</si>
  <si>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</si>
  <si>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</si>
  <si>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</si>
  <si>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</si>
  <si>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</si>
  <si>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</si>
  <si>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</si>
  <si>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</si>
  <si>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</si>
  <si>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</si>
  <si>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</si>
  <si>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</si>
  <si>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</si>
  <si>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</si>
  <si>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</si>
  <si>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</si>
  <si>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</si>
  <si>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</si>
  <si>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</si>
  <si>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</si>
  <si>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</si>
  <si>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</si>
  <si>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</si>
  <si>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</si>
  <si>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</si>
  <si>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</si>
  <si>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</si>
  <si>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</si>
  <si>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</si>
  <si>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</si>
  <si>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</si>
  <si>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</si>
  <si>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</si>
  <si>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</si>
  <si>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</si>
  <si>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</si>
  <si>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</si>
  <si>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</si>
  <si>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</si>
  <si>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</si>
  <si>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</si>
  <si>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</si>
  <si>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</si>
  <si>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</si>
  <si>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</si>
  <si>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</si>
  <si>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</si>
  <si>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</si>
  <si>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</si>
  <si>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</si>
  <si>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</si>
  <si>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</si>
  <si>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</si>
  <si>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</si>
  <si>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</si>
  <si>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</si>
  <si>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</si>
  <si>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</si>
  <si>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</si>
  <si>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</si>
  <si>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</si>
  <si>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</si>
  <si>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</si>
  <si>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</si>
  <si>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</si>
  <si>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</si>
  <si>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</si>
  <si>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</si>
  <si>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</si>
  <si>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</si>
  <si>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</si>
  <si>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</si>
  <si>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</si>
  <si>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</si>
  <si>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</si>
  <si>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</si>
  <si>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</si>
  <si>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</si>
  <si>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</si>
  <si>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</si>
  <si>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</si>
  <si>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</si>
  <si>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</si>
  <si>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</si>
  <si>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</si>
  <si>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</si>
  <si>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</si>
  <si>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</si>
  <si>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</si>
  <si>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</si>
  <si>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</si>
  <si>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</si>
  <si>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</si>
  <si>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</si>
  <si>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</si>
  <si>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</si>
  <si>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</si>
  <si>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</si>
  <si>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</si>
  <si>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</si>
  <si>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</si>
  <si>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</si>
  <si>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</si>
  <si>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</si>
  <si>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</si>
  <si>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</si>
  <si>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</si>
  <si>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</si>
  <si>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</si>
  <si>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</si>
  <si>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</si>
  <si>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</si>
  <si>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</si>
  <si>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</si>
  <si>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</si>
  <si>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</si>
  <si>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</si>
  <si>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</si>
  <si>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</si>
  <si>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</si>
  <si>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</si>
  <si>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</si>
  <si>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</si>
  <si>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</si>
  <si>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</si>
  <si>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</si>
  <si>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</si>
  <si>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</si>
  <si>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</si>
  <si>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</si>
  <si>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</si>
  <si>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</si>
  <si>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</si>
  <si>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</si>
  <si>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</si>
  <si>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</si>
  <si>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</si>
  <si>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</si>
  <si>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</si>
  <si>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</si>
  <si>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</si>
  <si>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</si>
  <si>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</si>
  <si>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</si>
  <si>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</si>
  <si>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</si>
  <si>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</si>
  <si>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</si>
  <si>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</si>
  <si>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</si>
  <si>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</si>
  <si>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</si>
  <si>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</si>
  <si>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</si>
  <si>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</si>
  <si>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</si>
  <si>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</si>
  <si>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</si>
  <si>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</si>
  <si>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</si>
  <si>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</si>
  <si>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</si>
  <si>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</si>
  <si>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</si>
  <si>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</si>
  <si>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</si>
  <si>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sch000000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</si>
  <si>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</si>
  <si>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</si>
  <si>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</si>
  <si>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</si>
  <si>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</si>
  <si>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</si>
  <si>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</si>
  <si>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</si>
  <si>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</si>
  <si>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</si>
  <si>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</si>
  <si>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</si>
  <si>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</si>
  <si>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</si>
  <si>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</si>
  <si>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</si>
  <si>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</si>
  <si>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</si>
  <si>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</si>
  <si>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</si>
  <si>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</si>
  <si>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</si>
  <si>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</si>
  <si>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</si>
  <si>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</si>
  <si>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</si>
  <si>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</si>
  <si>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</si>
  <si>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</si>
  <si>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</si>
  <si>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</si>
  <si>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</si>
  <si>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</si>
  <si>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</si>
  <si>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</si>
  <si>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</si>
  <si>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</si>
  <si>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</si>
  <si>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</si>
  <si>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</si>
  <si>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</si>
  <si>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</si>
  <si>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</si>
  <si>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</si>
  <si>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</si>
  <si>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</si>
  <si>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</si>
  <si>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</si>
  <si>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</si>
  <si>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</si>
  <si>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</si>
  <si>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</si>
  <si>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</si>
  <si>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</si>
  <si>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</si>
  <si>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</si>
  <si>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</si>
  <si>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</si>
  <si>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</si>
  <si>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</si>
  <si>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</si>
  <si>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</si>
  <si>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</si>
  <si>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</si>
  <si>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</si>
  <si>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</si>
  <si>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</si>
  <si>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</si>
  <si>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</si>
  <si>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</si>
  <si>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</si>
  <si>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</si>
  <si>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</si>
  <si>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</si>
  <si>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</si>
  <si>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</si>
  <si>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</si>
  <si>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</si>
  <si>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</si>
  <si>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</si>
  <si>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</si>
  <si>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1К1</t>
  </si>
  <si>
    <t>1К2</t>
  </si>
  <si>
    <t>1К3</t>
  </si>
  <si>
    <t>2К1</t>
  </si>
  <si>
    <t>2К2</t>
  </si>
  <si>
    <t>2К3</t>
  </si>
  <si>
    <t>2К4</t>
  </si>
  <si>
    <t>3(1)</t>
  </si>
  <si>
    <t>3(2)</t>
  </si>
  <si>
    <t>4</t>
  </si>
  <si>
    <t>5</t>
  </si>
  <si>
    <t>6</t>
  </si>
  <si>
    <t>7(1)</t>
  </si>
  <si>
    <t>7(2)</t>
  </si>
  <si>
    <t>8(1)</t>
  </si>
  <si>
    <t>8(2)</t>
  </si>
  <si>
    <t>9</t>
  </si>
  <si>
    <t>10</t>
  </si>
  <si>
    <t>11</t>
  </si>
  <si>
    <t>12(1)</t>
  </si>
  <si>
    <t>12(2)</t>
  </si>
  <si>
    <t>13(1)</t>
  </si>
  <si>
    <t>13(2)</t>
  </si>
  <si>
    <t>14(1)</t>
  </si>
  <si>
    <t>14(2)</t>
  </si>
  <si>
    <t>ru6.1</t>
  </si>
  <si>
    <t>1.2.1.1.1.2</t>
  </si>
  <si>
    <t>Чердаков Д.Н., Дунев А.И., Пугач В.Е. и др./Под ред. Вербицкой Л.А. Русский язык (в 2 частях) 6 класс АО "Издательство "Просвещение"</t>
  </si>
  <si>
    <t>ru6.1 Чердаков Д.Н., Дунев А.И., Пугач В.Е. и др./Под ред. Вербицкой Л.А. Русский язык (в 2 частях) 6 класс АО "Издательство "Просвещение"</t>
  </si>
  <si>
    <t>ru6.2</t>
  </si>
  <si>
    <t>1.2.1.1.2.2</t>
  </si>
  <si>
    <t>Быстрова Е.А.,Кибирева Л.В. и др./Под ред. Быстровой Е.А. Русский язык (в 2 частях) 6 класс ООО "Русское слово-учебник"</t>
  </si>
  <si>
    <t>ru6.2 Быстрова Е.А.,Кибирева Л.В. и др./Под ред. Быстровой Е.А. Русский язык (в 2 частях) 6 класс ООО "Русское слово-учебник"</t>
  </si>
  <si>
    <t>ru6.3</t>
  </si>
  <si>
    <t>1.2.1.1.3.2</t>
  </si>
  <si>
    <t>Баранов М.Т.,Ладыженская Т.А.,Тростенцова Л.А. и др. Русский язык (в 2 частях) 6 класс АО "Издательство "Просвещение"</t>
  </si>
  <si>
    <t>ru6.3 Баранов М.Т.,Ладыженская Т.А.,Тростенцова Л.А. и др. Русский язык (в 2 частях) 6 класс АО "Издательство "Просвещение"</t>
  </si>
  <si>
    <t>ru6.4</t>
  </si>
  <si>
    <t>1.2.1.1.4.2</t>
  </si>
  <si>
    <t>Разумовская М.М.,Львова С.И.,Капинос В.И. и др. Русский язык 6 класс ООО "ДРОФА"</t>
  </si>
  <si>
    <t>ru6.4 Разумовская М.М.,Львова С.И.,Капинос В.И. и др. Русский язык 6 класс ООО "ДРОФА"</t>
  </si>
  <si>
    <t>ru6.5</t>
  </si>
  <si>
    <t>1.2.1.1.5.2</t>
  </si>
  <si>
    <t>Рыбченкова Л.М.,Александрова О.М.,Загоровская О.В. и др. Русский язык (в 2 частях) 6 класс АО "Издательство "Просвещение"</t>
  </si>
  <si>
    <t>ru6.5 Рыбченкова Л.М.,Александрова О.М.,Загоровская О.В. и др. Русский язык (в 2 частях) 6 класс АО "Издательство "Просвещение"</t>
  </si>
  <si>
    <t>ru6.6</t>
  </si>
  <si>
    <t>1.2.1.1.6.2</t>
  </si>
  <si>
    <t>Шмелев А.Д.,Флоренская Э.А.,Савчук Л.О. и др./Под ред. Шмелева А.Д. Русский язык (в 2 частях) 6 класс ООО "Издательский центр ВЕНТАНА-ГРАФ"</t>
  </si>
  <si>
    <t>ru6.6 Шмелев А.Д.,Флоренская Э.А.,Савчук Л.О. и др./Под ред. Шмелева А.Д. Русский язык (в 2 частях) 6 класс ООО "Издательский центр ВЕНТАНА-ГРАФ"</t>
  </si>
  <si>
    <t>ru6.7</t>
  </si>
  <si>
    <t>1.2.1.1.7.1</t>
  </si>
  <si>
    <t>Бабайцева В.В.,Чеснокова Л.Д. Русский язык: Теория  5 - 9 класс ООО "ДРОФА"</t>
  </si>
  <si>
    <t>ru6.7 Бабайцева В.В.,Чеснокова Л.Д. Русский язык: Теория  5 - 9 класс ООО "ДРОФА"</t>
  </si>
  <si>
    <t>ru6.8</t>
  </si>
  <si>
    <t>1.2.1.1.7.4</t>
  </si>
  <si>
    <t>Никитина Е.И. Русский язык: Русская речь 6 класс ООО "ДРОФА"</t>
  </si>
  <si>
    <t>ru6.8 Никитина Е.И. Русский язык: Русская речь 6 класс ООО "ДРОФА"</t>
  </si>
  <si>
    <t>ru6.9</t>
  </si>
  <si>
    <t>1.2.1.1.7.5</t>
  </si>
  <si>
    <t>Лидман-Орлова Г.К.,Пименова С.Н.,Еремеева А.П. и др.;под ред. Лидман-Орловой Г.К. Русский язык. Практика 6 класс ООО "ДРОФА"</t>
  </si>
  <si>
    <t>ru6.9 Лидман-Орлова Г.К.,Пименова С.Н.,Еремеева А.П. и др.;под ред. Лидман-Орловой Г.К. Русский язык. Практика 6 класс ООО "ДРОФА"</t>
  </si>
  <si>
    <t>ru6.10</t>
  </si>
  <si>
    <t>1.2.1.1.8.1</t>
  </si>
  <si>
    <t>Бабайцева В.В. Русский язык: Теория: (углубленное изучение)  5 - 9 класс ООО "ДРОФА"</t>
  </si>
  <si>
    <t>ru6.10 Бабайцева В.В. Русский язык: Теория: (углубленное изучение)  5 - 9 класс ООО "ДРОФА"</t>
  </si>
  <si>
    <t>ru6.11</t>
  </si>
  <si>
    <t xml:space="preserve">Бабайцева В.В. Русский язык    5 - 9  класс  Дрофа </t>
  </si>
  <si>
    <t xml:space="preserve">ru6.11 Бабайцева В.В. Русский язык    5 - 9  класс  Дрофа </t>
  </si>
  <si>
    <t>ru6.12</t>
  </si>
  <si>
    <t xml:space="preserve">Бабайцева В.В., Чеснокова Л.Д. Русский язык    5 - 9  класс  Дрофа </t>
  </si>
  <si>
    <t xml:space="preserve">ru6.12 Бабайцева В.В., Чеснокова Л.Д. Русский язык    5 - 9  класс  Дрофа </t>
  </si>
  <si>
    <t>ru6.13</t>
  </si>
  <si>
    <t xml:space="preserve">Лидман-Орлова Г.К., Никитина Е.И. Русский язык   6 класс  Дрофа </t>
  </si>
  <si>
    <t xml:space="preserve">ru6.13 Лидман-Орлова Г.К., Никитина Е.И. Русский язык   6 класс  Дрофа </t>
  </si>
  <si>
    <t>ru6.14</t>
  </si>
  <si>
    <t xml:space="preserve">Бунеев Р.Н., Бунеева Е.В., Комиссарова Л.Ю. и др. ++ Русский язык   6 класс  Баласс </t>
  </si>
  <si>
    <t xml:space="preserve">ru6.14 Бунеев Р.Н., Бунеева Е.В., Комиссарова Л.Ю. и др. ++ Русский язык   6 класс  Баласс </t>
  </si>
  <si>
    <t>ru6.15</t>
  </si>
  <si>
    <t xml:space="preserve">Быстрова Е.А., Александрова О.М., Сапронова Т.Ф. и др. Русский язык   6 класс  Дрофа </t>
  </si>
  <si>
    <t xml:space="preserve">ru6.15 Быстрова Е.А., Александрова О.М., Сапронова Т.Ф. и др. Русский язык   6 класс  Дрофа </t>
  </si>
  <si>
    <t>ru6.16</t>
  </si>
  <si>
    <t xml:space="preserve">Быстрова Е.А., Кибирева Л.В.,Гостева Ю.Н. и др./Под ред. Быстровой Е.А. Русский язык   6 класс  Русское слово </t>
  </si>
  <si>
    <t xml:space="preserve">ru6.16 Быстрова Е.А., Кибирева Л.В.,Гостева Ю.Н. и др./Под ред. Быстровой Е.А. Русский язык   6 класс  Русское слово </t>
  </si>
  <si>
    <t>ru6.17</t>
  </si>
  <si>
    <t xml:space="preserve">Граник Г.Г., Борисенко Н.А., Владимирская Г.Н. и др./Под ред. Граник Г.Г. Русский язык  6 класс  Мнемозина </t>
  </si>
  <si>
    <t xml:space="preserve">ru6.17 Граник Г.Г., Борисенко Н.А., Владимирская Г.Н. и др./Под ред. Граник Г.Г. Русский язык  6 класс  Мнемозина </t>
  </si>
  <si>
    <t>ru6.18</t>
  </si>
  <si>
    <t xml:space="preserve">Львова С.И., Львов В.В. Русский язык   6 класс  Мнемозина </t>
  </si>
  <si>
    <t xml:space="preserve">ru6.18 Львова С.И., Львов В.В. Русский язык   6 класс  Мнемозина </t>
  </si>
  <si>
    <t>ru6.19</t>
  </si>
  <si>
    <t xml:space="preserve">Панов М.В., Кузьмина С.М., Булатова Л.Н. и др./Под ред. Панова М.В. Русский язык   6 класс  Русское слово </t>
  </si>
  <si>
    <t xml:space="preserve">ru6.19 Панов М.В., Кузьмина С.М., Булатова Л.Н. и др./Под ред. Панова М.В. Русский язык   6 класс  Русское слово </t>
  </si>
  <si>
    <t>ru6.20</t>
  </si>
  <si>
    <t xml:space="preserve">Бабайцева В.В., Лидман-ОрловаГ.К., Никитина Е.И. Русский язык   6 класс  Дрофа </t>
  </si>
  <si>
    <t xml:space="preserve">ru6.20 Бабайцева В.В., Лидман-ОрловаГ.К., Никитина Е.И. Русский язык   6 класс  Дрофа </t>
  </si>
  <si>
    <t>ru6.21</t>
  </si>
  <si>
    <t xml:space="preserve">Бунеев Р.Н., Бунеева Е.В., Комиссарова Л.Ю. и др./Под ред. Леонтьева А.А. Русский язык   6 класс  Баласс </t>
  </si>
  <si>
    <t xml:space="preserve">ru6.21 Бунеев Р.Н., Бунеева Е.В., Комиссарова Л.Ю. и др./Под ред. Леонтьева А.А. Русский язык   6 класс  Баласс </t>
  </si>
  <si>
    <t>ru6.22</t>
  </si>
  <si>
    <t xml:space="preserve">Баранов М.Т., Ладыженская Т.А., Тростенцова Л.А. и др. Русский язык   6 класс  Просвещение </t>
  </si>
  <si>
    <t xml:space="preserve">ru6.22 Баранов М.Т., Ладыженская Т.А., Тростенцова Л.А. и др. Русский язык   6 класс  Просвещение </t>
  </si>
  <si>
    <t>ru6.23</t>
  </si>
  <si>
    <t xml:space="preserve">ru6.23 Львова С.И., Львов В.В. Русский язык   6 класс  Мнемозина </t>
  </si>
  <si>
    <t>ru6.24</t>
  </si>
  <si>
    <t xml:space="preserve">ru6.24 Панов М.В., Кузьмина С.М., Булатова Л.Н. и др./Под ред. Панова М.В. Русский язык   6 класс  Русское слово </t>
  </si>
  <si>
    <t>ru6.25</t>
  </si>
  <si>
    <t xml:space="preserve">Разумовская М.М., Львова С.И., Капинос В.И. и др. Русский язык   6 класс  Дрофа </t>
  </si>
  <si>
    <t xml:space="preserve">ru6.25 Разумовская М.М., Львова С.И., Капинос В.И. и др. Русский язык   6 класс  Дрофа </t>
  </si>
  <si>
    <t>ru6.26</t>
  </si>
  <si>
    <t xml:space="preserve">Быстрова Е.А., Гостева Ю.Н., Кибирева Л.В./Под ред. Быстровой Е.А. Русский язык   6 класс  Русское слово </t>
  </si>
  <si>
    <t xml:space="preserve">ru6.26 Быстрова Е.А., Гостева Ю.Н., Кибирева Л.В./Под ред. Быстровой Е.А. Русский язык   6 класс  Русское слово </t>
  </si>
  <si>
    <t>ru6.27</t>
  </si>
  <si>
    <t xml:space="preserve">Граник Г.Г., Владимирская Г.Н., Борисенко Н.А. и др./Под ред. Граник Г.Г. Русский язык   6 класс  ОЛМА-Учебник </t>
  </si>
  <si>
    <t xml:space="preserve">ru6.27 Граник Г.Г., Владимирская Г.Н., Борисенко Н.А. и др./Под ред. Граник Г.Г. Русский язык   6 класс  ОЛМА-Учебник </t>
  </si>
  <si>
    <t>ru6.28</t>
  </si>
  <si>
    <t xml:space="preserve">Рыбченкова Л.М., Александрова О.М., Загоровская О.В. и др. Русский язык   6 класс  Просвещение </t>
  </si>
  <si>
    <t xml:space="preserve">ru6.28 Рыбченкова Л.М., Александрова О.М., Загоровская О.В. и др. Русский язык   6 класс  Просвещение </t>
  </si>
  <si>
    <t>ru6.29</t>
  </si>
  <si>
    <t>другое</t>
  </si>
  <si>
    <t>ru6.29 другое</t>
  </si>
  <si>
    <t>10032161vpr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</si>
</sst>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topLeftCell="A52"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276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русскому языку
6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русскому языку 6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277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213</v>
      </c>
      <c r="C13" s="58"/>
    </row>
    <row r="14" spans="1:3" s="49" customFormat="1" ht="42.75" x14ac:dyDescent="0.2">
      <c r="A14" s="55" t="s">
        <v>106</v>
      </c>
      <c r="B14" s="85" t="s">
        <v>272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278</v>
      </c>
      <c r="C21" s="51"/>
    </row>
    <row r="22" spans="1:4" s="49" customFormat="1" ht="114.75" x14ac:dyDescent="0.2">
      <c r="A22" s="60" t="s">
        <v>118</v>
      </c>
      <c r="B22" s="85" t="s">
        <v>214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289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242</v>
      </c>
      <c r="C34" s="51"/>
    </row>
    <row r="35" spans="1:3" s="49" customFormat="1" ht="163.5" customHeight="1" x14ac:dyDescent="0.2">
      <c r="A35" s="86" t="s">
        <v>177</v>
      </c>
      <c r="B35" s="85" t="s">
        <v>274</v>
      </c>
      <c r="C35" s="51"/>
    </row>
    <row r="36" spans="1:3" s="49" customFormat="1" ht="75.75" customHeight="1" x14ac:dyDescent="0.2">
      <c r="A36" s="86" t="s">
        <v>243</v>
      </c>
      <c r="B36" s="85" t="s">
        <v>271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244</v>
      </c>
      <c r="B39" s="93" t="s">
        <v>285</v>
      </c>
      <c r="C39" s="51"/>
    </row>
    <row r="40" spans="1:3" ht="57" x14ac:dyDescent="0.2">
      <c r="A40" s="60" t="s">
        <v>200</v>
      </c>
      <c r="B40" s="85" t="s">
        <v>286</v>
      </c>
    </row>
    <row r="41" spans="1:3" ht="57.75" x14ac:dyDescent="0.2">
      <c r="A41" s="60" t="s">
        <v>196</v>
      </c>
      <c r="B41" s="85" t="s">
        <v>269</v>
      </c>
    </row>
    <row r="42" spans="1:3" ht="261.75" x14ac:dyDescent="0.2">
      <c r="A42" s="60" t="s">
        <v>197</v>
      </c>
      <c r="B42" s="85" t="s">
        <v>279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245</v>
      </c>
    </row>
    <row r="45" spans="1:3" s="49" customFormat="1" ht="57" customHeight="1" x14ac:dyDescent="0.2">
      <c r="A45" s="60" t="s">
        <v>288</v>
      </c>
      <c r="B45" s="85" t="s">
        <v>287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215</v>
      </c>
      <c r="B47" s="85"/>
      <c r="C47" s="51"/>
    </row>
    <row r="48" spans="1:3" s="49" customFormat="1" ht="30" x14ac:dyDescent="0.2">
      <c r="A48" s="63"/>
      <c r="B48" s="121" t="s">
        <v>275</v>
      </c>
      <c r="C48" s="51"/>
    </row>
    <row r="49" spans="1:3" s="49" customFormat="1" ht="18" x14ac:dyDescent="0.2">
      <c r="A49" s="59" t="s">
        <v>280</v>
      </c>
      <c r="B49" s="95"/>
      <c r="C49" s="51"/>
    </row>
    <row r="50" spans="1:3" s="49" customFormat="1" ht="30" x14ac:dyDescent="0.2">
      <c r="A50" s="60" t="s">
        <v>246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247</v>
      </c>
      <c r="B52" s="96" t="s">
        <v>132</v>
      </c>
      <c r="C52" s="51"/>
    </row>
    <row r="53" spans="1:3" s="49" customFormat="1" ht="29.65" customHeight="1" x14ac:dyDescent="0.2">
      <c r="A53" s="60" t="s">
        <v>248</v>
      </c>
      <c r="B53" s="85" t="s">
        <v>133</v>
      </c>
      <c r="C53" s="51"/>
    </row>
    <row r="54" spans="1:3" s="49" customFormat="1" ht="28.9" customHeight="1" x14ac:dyDescent="0.2">
      <c r="A54" s="60" t="s">
        <v>249</v>
      </c>
      <c r="B54" s="91" t="s">
        <v>169</v>
      </c>
      <c r="C54" s="51"/>
    </row>
    <row r="55" spans="1:3" s="49" customFormat="1" ht="42.75" x14ac:dyDescent="0.2">
      <c r="A55" s="60" t="s">
        <v>250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251</v>
      </c>
      <c r="B57" s="85" t="s">
        <v>281</v>
      </c>
      <c r="C57" s="64"/>
    </row>
    <row r="58" spans="1:3" s="49" customFormat="1" ht="18" x14ac:dyDescent="0.2">
      <c r="A58" s="60" t="s">
        <v>252</v>
      </c>
      <c r="B58" s="85" t="s">
        <v>79</v>
      </c>
      <c r="C58" s="51"/>
    </row>
    <row r="59" spans="1:3" s="49" customFormat="1" ht="30" x14ac:dyDescent="0.2">
      <c r="A59" s="60" t="s">
        <v>253</v>
      </c>
      <c r="B59" s="85" t="s">
        <v>135</v>
      </c>
      <c r="C59" s="51"/>
    </row>
    <row r="60" spans="1:3" s="49" customFormat="1" ht="28.5" x14ac:dyDescent="0.2">
      <c r="A60" s="60" t="s">
        <v>254</v>
      </c>
      <c r="B60" s="85" t="s">
        <v>136</v>
      </c>
      <c r="C60" s="51"/>
    </row>
    <row r="61" spans="1:3" s="49" customFormat="1" ht="28.5" x14ac:dyDescent="0.2">
      <c r="A61" s="60" t="s">
        <v>255</v>
      </c>
      <c r="B61" s="85" t="s">
        <v>290</v>
      </c>
      <c r="C61" s="51"/>
    </row>
    <row r="62" spans="1:3" s="49" customFormat="1" ht="18" x14ac:dyDescent="0.2">
      <c r="A62" s="59" t="s">
        <v>256</v>
      </c>
      <c r="B62" s="59"/>
      <c r="C62" s="51"/>
    </row>
    <row r="63" spans="1:3" s="49" customFormat="1" ht="30" x14ac:dyDescent="0.2">
      <c r="A63" s="65" t="s">
        <v>257</v>
      </c>
      <c r="B63" s="96" t="s">
        <v>129</v>
      </c>
      <c r="C63" s="51"/>
    </row>
    <row r="64" spans="1:3" s="49" customFormat="1" ht="44.25" x14ac:dyDescent="0.2">
      <c r="A64" s="65" t="s">
        <v>258</v>
      </c>
      <c r="B64" s="96" t="s">
        <v>132</v>
      </c>
      <c r="C64" s="51"/>
    </row>
    <row r="65" spans="1:4" s="49" customFormat="1" ht="18" x14ac:dyDescent="0.2">
      <c r="A65" s="65" t="s">
        <v>259</v>
      </c>
      <c r="B65" s="85" t="s">
        <v>44</v>
      </c>
      <c r="C65" s="51"/>
    </row>
    <row r="66" spans="1:4" s="49" customFormat="1" ht="28.5" x14ac:dyDescent="0.2">
      <c r="A66" s="65" t="s">
        <v>260</v>
      </c>
      <c r="B66" s="91" t="s">
        <v>169</v>
      </c>
      <c r="C66" s="51"/>
    </row>
    <row r="67" spans="1:4" s="49" customFormat="1" ht="42.75" x14ac:dyDescent="0.2">
      <c r="A67" s="65" t="s">
        <v>261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262</v>
      </c>
      <c r="B69" s="85" t="s">
        <v>282</v>
      </c>
      <c r="C69" s="64"/>
    </row>
    <row r="70" spans="1:4" s="49" customFormat="1" ht="28.5" x14ac:dyDescent="0.2">
      <c r="A70" s="65" t="s">
        <v>263</v>
      </c>
      <c r="B70" s="91" t="s">
        <v>80</v>
      </c>
      <c r="C70" s="51"/>
    </row>
    <row r="71" spans="1:4" s="49" customFormat="1" ht="44.25" x14ac:dyDescent="0.2">
      <c r="A71" s="65" t="s">
        <v>264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265</v>
      </c>
      <c r="B73" s="91" t="s">
        <v>144</v>
      </c>
      <c r="C73" s="64"/>
    </row>
    <row r="74" spans="1:4" s="49" customFormat="1" ht="18" x14ac:dyDescent="0.2">
      <c r="A74" s="59" t="s">
        <v>266</v>
      </c>
      <c r="B74" s="98"/>
      <c r="C74" s="51"/>
    </row>
    <row r="75" spans="1:4" s="49" customFormat="1" ht="28.5" x14ac:dyDescent="0.2">
      <c r="A75" s="73" t="s">
        <v>137</v>
      </c>
      <c r="B75" s="92" t="s">
        <v>273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216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267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291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268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283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D5" sqref="D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0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В столбец D внесите список наименований 6-х классов Вашей образовательной организации. Если 6-й класс у Вас единственный, укажите НЕТ.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0</v>
      </c>
      <c r="C3" s="173" t="s">
        <v>187</v>
      </c>
      <c r="D3" s="174"/>
      <c r="E3" s="175" t="s">
        <v>229</v>
      </c>
      <c r="F3" s="177" t="s">
        <v>237</v>
      </c>
      <c r="G3" s="179" t="s">
        <v>270</v>
      </c>
      <c r="H3" s="180"/>
      <c r="I3" s="179" t="s">
        <v>238</v>
      </c>
      <c r="J3" s="180"/>
      <c r="O3">
        <f>LARGE(O5:O54,1)</f>
        <v>0</v>
      </c>
    </row>
    <row r="4" spans="1:25" ht="30" x14ac:dyDescent="0.2">
      <c r="C4" s="126" t="s">
        <v>188</v>
      </c>
      <c r="D4" s="155" t="s">
        <v>240</v>
      </c>
      <c r="E4" s="176"/>
      <c r="F4" s="178"/>
      <c r="G4" s="148" t="s">
        <v>230</v>
      </c>
      <c r="H4" s="148" t="s">
        <v>231</v>
      </c>
      <c r="I4" s="148" t="s">
        <v>230</v>
      </c>
      <c r="J4" s="148" t="s">
        <v>231</v>
      </c>
      <c r="Q4" t="s">
        <v>203</v>
      </c>
      <c r="R4" s="106" t="s">
        <v>232</v>
      </c>
      <c r="S4" s="106" t="s">
        <v>233</v>
      </c>
      <c r="T4" s="106" t="s">
        <v>234</v>
      </c>
    </row>
    <row r="5" spans="1:25" ht="15" x14ac:dyDescent="0.2">
      <c r="A5">
        <f>IF(D5="нет","!",1)</f>
        <v>1</v>
      </c>
      <c r="C5" s="127">
        <f>служ!$B$9</f>
        <v>6</v>
      </c>
      <c r="D5" s="147"/>
      <c r="E5" s="153"/>
      <c r="F5" s="153"/>
      <c r="G5" s="153"/>
      <c r="H5" s="153"/>
      <c r="I5" s="153"/>
      <c r="J5" s="153"/>
      <c r="L5">
        <f t="shared" ref="L5:L36" si="0">IF(ISBLANK(D5),0,1)</f>
        <v>0</v>
      </c>
      <c r="M5">
        <f t="shared" ref="M5:M36" si="1">D5</f>
        <v>0</v>
      </c>
      <c r="N5" t="str">
        <f t="shared" ref="N5:N36" si="2">TRIM(CLEAN(D5))</f>
        <v/>
      </c>
      <c r="O5">
        <f>IF(L5&lt;&gt;0,1,0)</f>
        <v>0</v>
      </c>
      <c r="P5">
        <v>1</v>
      </c>
      <c r="Q5" t="str">
        <f t="shared" ref="Q5:Q37" si="3">IF(P5&lt;=$O$3,INDEX(N$5:N$54,MATCH(P5,O$5:O$54,0)),"")</f>
        <v/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e">
        <f>INDEX('Перечень учебников'!$H:$H,MATCH(Классы!E5,'Перечень учебников'!$K:$K,0))</f>
        <v>#N/A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6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6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6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6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6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6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6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6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6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6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6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6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6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6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6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6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6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6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6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6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6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6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6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6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6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6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6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6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6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6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6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6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6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6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6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6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6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6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6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6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6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6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6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6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6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6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6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6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6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U10" activePane="bottomRight" state="frozen"/>
      <selection activeCell="AR58" sqref="AR58"/>
      <selection pane="topRight" activeCell="AR58" sqref="AR58"/>
      <selection pane="bottomLeft" activeCell="AR58" sqref="AR58"/>
      <selection pane="bottomRight" activeCell="Y24" sqref="Y24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30" width="8" style="39" customWidth="1"/>
    <col min="31" max="31" width="8.140625" style="39" customWidth="1"/>
    <col min="32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0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354</v>
      </c>
      <c r="C2" s="184" t="str">
        <f>служ!B10&amp;" "&amp;служ!B11</f>
        <v>Проверочная работа по русскому языку 6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0</v>
      </c>
      <c r="C3" s="14" t="s">
        <v>167</v>
      </c>
      <c r="D3" s="182" t="s">
        <v>210</v>
      </c>
      <c r="E3" s="183"/>
      <c r="F3" s="183"/>
      <c r="G3" s="183"/>
      <c r="H3" s="122" t="str">
        <f>IF(A3=0,"Введенный логин некорректен. Уточните.","")</f>
        <v>Введенный логин некорректен. Уточните.</v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0</v>
      </c>
      <c r="AV3" s="83">
        <f>VALUE(MID(D3,4,2))</f>
        <v>0</v>
      </c>
      <c r="AW3" s="83"/>
    </row>
    <row r="4" spans="1:104" s="18" customFormat="1" ht="15.75" hidden="1" customHeight="1" x14ac:dyDescent="0.25">
      <c r="A4" s="18">
        <f>Классы!A1</f>
        <v>0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0</v>
      </c>
      <c r="X6" s="2">
        <f>Классы!O3</f>
        <v>0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16</v>
      </c>
      <c r="F7" s="18">
        <f t="shared" ref="F7:AT7" si="0">SUM(F512:F1011)</f>
        <v>0</v>
      </c>
      <c r="G7" s="18">
        <f t="shared" si="0"/>
        <v>20</v>
      </c>
      <c r="H7" s="18">
        <f t="shared" si="0"/>
        <v>12</v>
      </c>
      <c r="I7" s="18">
        <f t="shared" si="0"/>
        <v>17</v>
      </c>
      <c r="J7" s="18">
        <f t="shared" si="0"/>
        <v>27</v>
      </c>
      <c r="K7" s="18">
        <f t="shared" si="0"/>
        <v>25</v>
      </c>
      <c r="L7" s="18">
        <f t="shared" si="0"/>
        <v>10</v>
      </c>
      <c r="M7" s="18">
        <f t="shared" si="0"/>
        <v>22</v>
      </c>
      <c r="N7" s="18">
        <f t="shared" si="0"/>
        <v>9</v>
      </c>
      <c r="O7" s="18">
        <f t="shared" si="0"/>
        <v>8</v>
      </c>
      <c r="P7" s="18">
        <f t="shared" si="0"/>
        <v>20</v>
      </c>
      <c r="Q7" s="18">
        <f t="shared" si="0"/>
        <v>18</v>
      </c>
      <c r="R7" s="18">
        <f t="shared" si="0"/>
        <v>13</v>
      </c>
      <c r="S7" s="18">
        <f t="shared" si="0"/>
        <v>9</v>
      </c>
      <c r="T7" s="18">
        <f t="shared" si="0"/>
        <v>4</v>
      </c>
      <c r="U7" s="18">
        <f t="shared" si="0"/>
        <v>6</v>
      </c>
      <c r="V7" s="18">
        <f t="shared" si="0"/>
        <v>2</v>
      </c>
      <c r="W7" s="18">
        <f t="shared" si="0"/>
        <v>14</v>
      </c>
      <c r="X7" s="18">
        <f t="shared" si="0"/>
        <v>13</v>
      </c>
      <c r="Y7" s="18">
        <f t="shared" si="0"/>
        <v>8</v>
      </c>
      <c r="Z7" s="18">
        <f t="shared" si="0"/>
        <v>8</v>
      </c>
      <c r="AA7" s="18">
        <f t="shared" si="0"/>
        <v>6</v>
      </c>
      <c r="AB7" s="18">
        <f t="shared" si="0"/>
        <v>5</v>
      </c>
      <c r="AC7" s="18">
        <f t="shared" si="0"/>
        <v>3</v>
      </c>
      <c r="AD7" s="18">
        <f t="shared" si="0"/>
        <v>17</v>
      </c>
      <c r="AE7" s="18">
        <f t="shared" si="0"/>
        <v>3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39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Вернитесь к заполнению листа Классы.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3</v>
      </c>
      <c r="BD8" s="19">
        <f>служ!E34</f>
        <v>2</v>
      </c>
      <c r="BE8" s="19">
        <f>служ!F34</f>
        <v>3</v>
      </c>
      <c r="BF8" s="19">
        <f>служ!G34</f>
        <v>3</v>
      </c>
      <c r="BG8" s="19">
        <f>служ!H34</f>
        <v>3</v>
      </c>
      <c r="BH8" s="19">
        <f>служ!I34</f>
        <v>3</v>
      </c>
      <c r="BI8" s="19">
        <f>служ!J34</f>
        <v>1</v>
      </c>
      <c r="BJ8" s="19">
        <f>служ!K34</f>
        <v>1</v>
      </c>
      <c r="BK8" s="19">
        <f>служ!L34</f>
        <v>2</v>
      </c>
      <c r="BL8" s="19">
        <f>служ!C38</f>
        <v>3</v>
      </c>
      <c r="BM8" s="19">
        <f>служ!D38</f>
        <v>2</v>
      </c>
      <c r="BN8" s="19">
        <f>служ!E38</f>
        <v>1</v>
      </c>
      <c r="BO8" s="19">
        <f>служ!F38</f>
        <v>1</v>
      </c>
      <c r="BP8" s="19">
        <f>служ!G38</f>
        <v>2</v>
      </c>
      <c r="BQ8" s="19">
        <f>служ!H38</f>
        <v>1</v>
      </c>
      <c r="BR8" s="19">
        <f>служ!I38</f>
        <v>2</v>
      </c>
      <c r="BS8" s="19">
        <f>служ!J38</f>
        <v>3</v>
      </c>
      <c r="BT8" s="19">
        <f>служ!K38</f>
        <v>2</v>
      </c>
      <c r="BU8" s="19">
        <f>служ!L38</f>
        <v>1</v>
      </c>
      <c r="BV8" s="19">
        <f>служ!C42</f>
        <v>2</v>
      </c>
      <c r="BW8" s="19">
        <f>служ!D42</f>
        <v>1</v>
      </c>
      <c r="BX8" s="19">
        <f>служ!E42</f>
        <v>1</v>
      </c>
      <c r="BY8" s="19">
        <f>служ!F42</f>
        <v>2</v>
      </c>
      <c r="BZ8" s="19">
        <f>служ!G42</f>
        <v>2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211</v>
      </c>
      <c r="E9" s="29"/>
      <c r="F9" s="105" t="s">
        <v>204</v>
      </c>
      <c r="G9" s="29" t="str">
        <f>служ!C32&amp;"
"&amp;служ!C34&amp;"б"</f>
        <v>1К1
4б</v>
      </c>
      <c r="H9" s="29" t="str">
        <f>служ!D32&amp;"
"&amp;служ!D34&amp;"б"</f>
        <v>1К2
3б</v>
      </c>
      <c r="I9" s="29" t="str">
        <f>служ!E32&amp;"
"&amp;служ!E34&amp;"б"</f>
        <v>1К3
2б</v>
      </c>
      <c r="J9" s="29" t="str">
        <f>служ!F32&amp;"
"&amp;служ!F34&amp;"б"</f>
        <v>2К1
3б</v>
      </c>
      <c r="K9" s="29" t="str">
        <f>служ!G32&amp;"
"&amp;служ!G34&amp;"б"</f>
        <v>2К2
3б</v>
      </c>
      <c r="L9" s="29" t="str">
        <f>служ!H32&amp;"
"&amp;служ!H34&amp;"б"</f>
        <v>2К3
3б</v>
      </c>
      <c r="M9" s="29" t="str">
        <f>служ!I32&amp;"
"&amp;служ!I34&amp;"б"</f>
        <v>2К4
3б</v>
      </c>
      <c r="N9" s="29" t="str">
        <f>служ!J32&amp;"
"&amp;служ!J34&amp;"б"</f>
        <v>3(1)
1б</v>
      </c>
      <c r="O9" s="29" t="str">
        <f>служ!K32&amp;"
"&amp;служ!K34&amp;"б"</f>
        <v>3(2)
1б</v>
      </c>
      <c r="P9" s="29" t="str">
        <f>служ!L32&amp;"
"&amp;служ!L34&amp;"б"</f>
        <v>4
2б</v>
      </c>
      <c r="Q9" s="29" t="str">
        <f>служ!C36&amp;"
"&amp;служ!C38&amp;"б"</f>
        <v>5
3б</v>
      </c>
      <c r="R9" s="29" t="str">
        <f>служ!D36&amp;"
"&amp;служ!D38&amp;"б"</f>
        <v>6
2б</v>
      </c>
      <c r="S9" s="29" t="str">
        <f>служ!E36&amp;"
"&amp;служ!E38&amp;"б"</f>
        <v>7(1)
1б</v>
      </c>
      <c r="T9" s="29" t="str">
        <f>служ!F36&amp;"
"&amp;служ!F38&amp;"б"</f>
        <v>7(2)
1б</v>
      </c>
      <c r="U9" s="29" t="str">
        <f>служ!G36&amp;"
"&amp;служ!G38&amp;"б"</f>
        <v>8(1)
2б</v>
      </c>
      <c r="V9" s="29" t="str">
        <f>служ!H36&amp;"
"&amp;служ!H38&amp;"б"</f>
        <v>8(2)
1б</v>
      </c>
      <c r="W9" s="29" t="str">
        <f>служ!I36&amp;"
"&amp;служ!I38&amp;"б"</f>
        <v>9
2б</v>
      </c>
      <c r="X9" s="29" t="str">
        <f>служ!J36&amp;"
"&amp;служ!J38&amp;"б"</f>
        <v>10
3б</v>
      </c>
      <c r="Y9" s="29" t="str">
        <f>служ!K36&amp;"
"&amp;служ!K38&amp;"б"</f>
        <v>11
2б</v>
      </c>
      <c r="Z9" s="29" t="str">
        <f>служ!L36&amp;"
"&amp;служ!L38&amp;"б"</f>
        <v>12(1)
1б</v>
      </c>
      <c r="AA9" s="29" t="str">
        <f>служ!C40&amp;"
"&amp;служ!C42&amp;"б"</f>
        <v>12(2)
2б</v>
      </c>
      <c r="AB9" s="29" t="str">
        <f>служ!D40&amp;"
"&amp;служ!D42&amp;"б"</f>
        <v>13(1)
1б</v>
      </c>
      <c r="AC9" s="29" t="str">
        <f>служ!E40&amp;"
"&amp;служ!E42&amp;"б"</f>
        <v>13(2)
1б</v>
      </c>
      <c r="AD9" s="29" t="str">
        <f>служ!F40&amp;"
"&amp;служ!F42&amp;"б"</f>
        <v>14(1)
2б</v>
      </c>
      <c r="AE9" s="29" t="str">
        <f>служ!G40&amp;"
"&amp;служ!G42&amp;"б"</f>
        <v>14(2)
2б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498</v>
      </c>
      <c r="AW9" s="24">
        <f t="shared" si="1"/>
        <v>11</v>
      </c>
      <c r="AX9" s="25">
        <f t="shared" si="1"/>
        <v>0</v>
      </c>
      <c r="AY9" s="25">
        <f t="shared" si="1"/>
        <v>11</v>
      </c>
      <c r="AZ9" s="25">
        <f t="shared" si="1"/>
        <v>489</v>
      </c>
      <c r="BA9" s="22" t="str">
        <f>служ!I12</f>
        <v>есть</v>
      </c>
      <c r="BB9" s="22" t="str">
        <f>служ!C33&amp;":"&amp;служ!C32</f>
        <v>1:1К1</v>
      </c>
      <c r="BC9" s="22" t="str">
        <f>служ!D33&amp;":"&amp;служ!D32</f>
        <v>2:1К2</v>
      </c>
      <c r="BD9" s="22" t="str">
        <f>служ!E33&amp;":"&amp;служ!E32</f>
        <v>3:1К3</v>
      </c>
      <c r="BE9" s="22" t="str">
        <f>служ!F33&amp;":"&amp;служ!F32</f>
        <v>4:2К1</v>
      </c>
      <c r="BF9" s="22" t="str">
        <f>служ!G33&amp;":"&amp;служ!G32</f>
        <v>5:2К2</v>
      </c>
      <c r="BG9" s="22" t="str">
        <f>служ!H33&amp;":"&amp;служ!H32</f>
        <v>6:2К3</v>
      </c>
      <c r="BH9" s="22" t="str">
        <f>служ!I33&amp;":"&amp;служ!I32</f>
        <v>7:2К4</v>
      </c>
      <c r="BI9" s="22" t="str">
        <f>служ!J33&amp;":"&amp;служ!J32</f>
        <v>8:3(1)</v>
      </c>
      <c r="BJ9" s="22" t="str">
        <f>служ!K33&amp;":"&amp;служ!K32</f>
        <v>9:3(2)</v>
      </c>
      <c r="BK9" s="22" t="str">
        <f>служ!L33&amp;":"&amp;служ!L32</f>
        <v>10:4</v>
      </c>
      <c r="BL9" s="22" t="str">
        <f>служ!C37&amp;":"&amp;служ!C36</f>
        <v>11:5</v>
      </c>
      <c r="BM9" s="22" t="str">
        <f>служ!D37&amp;":"&amp;служ!D36</f>
        <v>12:6</v>
      </c>
      <c r="BN9" s="22" t="str">
        <f>служ!E37&amp;":"&amp;служ!E36</f>
        <v>13:7(1)</v>
      </c>
      <c r="BO9" s="22" t="str">
        <f>служ!F37&amp;":"&amp;служ!F36</f>
        <v>14:7(2)</v>
      </c>
      <c r="BP9" s="22" t="str">
        <f>служ!G37&amp;":"&amp;служ!G36</f>
        <v>16:8(1)</v>
      </c>
      <c r="BQ9" s="22" t="str">
        <f>служ!H37&amp;":"&amp;служ!H36</f>
        <v>16:8(2)</v>
      </c>
      <c r="BR9" s="22" t="str">
        <f>служ!I37&amp;":"&amp;служ!I36</f>
        <v>17:9</v>
      </c>
      <c r="BS9" s="22" t="str">
        <f>служ!J37&amp;":"&amp;служ!J36</f>
        <v>18:10</v>
      </c>
      <c r="BT9" s="22" t="str">
        <f>служ!K37&amp;":"&amp;служ!K36</f>
        <v>19:11</v>
      </c>
      <c r="BU9" s="22" t="str">
        <f>служ!L37&amp;":"&amp;служ!L36</f>
        <v>20:12(1)</v>
      </c>
      <c r="BV9" s="22" t="str">
        <f>служ!C41&amp;":"&amp;служ!C40</f>
        <v>21:12(2)</v>
      </c>
      <c r="BW9" s="22" t="str">
        <f>служ!D41&amp;":"&amp;служ!D40</f>
        <v>22:13(1)</v>
      </c>
      <c r="BX9" s="22" t="str">
        <f>служ!E41&amp;":"&amp;служ!E40</f>
        <v>23:13(2)</v>
      </c>
      <c r="BY9" s="22" t="str">
        <f>служ!F41&amp;":"&amp;служ!F40</f>
        <v>24:14(1)</v>
      </c>
      <c r="BZ9" s="22" t="str">
        <f>служ!G41&amp;":"&amp;служ!G40</f>
        <v>25:14(2)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13</v>
      </c>
      <c r="CQ9" s="18">
        <f>SUM(CQ10:CQ509)</f>
        <v>500</v>
      </c>
      <c r="CR9" s="29" t="s">
        <v>193</v>
      </c>
      <c r="CS9" s="105" t="s">
        <v>179</v>
      </c>
      <c r="CT9" s="124" t="s">
        <v>236</v>
      </c>
      <c r="CU9" s="105" t="s">
        <v>178</v>
      </c>
      <c r="CV9" s="18">
        <f>SUM(CV10:CV509)</f>
        <v>489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60001</v>
      </c>
      <c r="D10" s="104">
        <v>1</v>
      </c>
      <c r="E10" s="142"/>
      <c r="F10" s="143"/>
      <c r="G10" s="135">
        <v>1</v>
      </c>
      <c r="H10" s="135">
        <v>0</v>
      </c>
      <c r="I10" s="135">
        <v>2</v>
      </c>
      <c r="J10" s="135">
        <v>3</v>
      </c>
      <c r="K10" s="135">
        <v>3</v>
      </c>
      <c r="L10" s="135">
        <v>1</v>
      </c>
      <c r="M10" s="135">
        <v>3</v>
      </c>
      <c r="N10" s="135">
        <v>1</v>
      </c>
      <c r="O10" s="135">
        <v>1</v>
      </c>
      <c r="P10" s="135">
        <v>2</v>
      </c>
      <c r="Q10" s="135">
        <v>2</v>
      </c>
      <c r="R10" s="135">
        <v>1</v>
      </c>
      <c r="S10" s="135">
        <v>1</v>
      </c>
      <c r="T10" s="135">
        <v>1</v>
      </c>
      <c r="U10" s="135">
        <v>0</v>
      </c>
      <c r="V10" s="135">
        <v>0</v>
      </c>
      <c r="W10" s="135">
        <v>1</v>
      </c>
      <c r="X10" s="135">
        <v>0</v>
      </c>
      <c r="Y10" s="135">
        <v>0</v>
      </c>
      <c r="Z10" s="135">
        <v>1</v>
      </c>
      <c r="AA10" s="135">
        <v>1</v>
      </c>
      <c r="AB10" s="135">
        <v>0</v>
      </c>
      <c r="AC10" s="135">
        <v>0</v>
      </c>
      <c r="AD10" s="135">
        <v>2</v>
      </c>
      <c r="AE10" s="135">
        <v>0</v>
      </c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0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/>
      <c r="CS10" s="135" t="s">
        <v>182</v>
      </c>
      <c r="CT10" s="135">
        <v>3</v>
      </c>
      <c r="CU10" s="141">
        <f>IF(AND(AX10=1,AY10=1),SUM(G10:AT10),IF(AY10=1,SUM(G10:AT10),IF(AX10=1,SUM(Y10:AC10),"")))</f>
        <v>27</v>
      </c>
      <c r="CV10" s="26">
        <f t="shared" ref="CV10:CV73" si="7">IF(AND(ISBLANK(CR10),OR(AX10=1,AY10=1)),0,1)</f>
        <v>0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60002</v>
      </c>
      <c r="D11" s="104">
        <v>1</v>
      </c>
      <c r="E11" s="142"/>
      <c r="F11" s="143"/>
      <c r="G11" s="135">
        <v>3</v>
      </c>
      <c r="H11" s="135">
        <v>2</v>
      </c>
      <c r="I11" s="135">
        <v>1</v>
      </c>
      <c r="J11" s="135">
        <v>0</v>
      </c>
      <c r="K11" s="135">
        <v>0</v>
      </c>
      <c r="L11" s="135">
        <v>0</v>
      </c>
      <c r="M11" s="135">
        <v>0</v>
      </c>
      <c r="N11" s="135">
        <v>0</v>
      </c>
      <c r="O11" s="135">
        <v>0</v>
      </c>
      <c r="P11" s="135">
        <v>2</v>
      </c>
      <c r="Q11" s="135">
        <v>0</v>
      </c>
      <c r="R11" s="135">
        <v>2</v>
      </c>
      <c r="S11" s="135">
        <v>0</v>
      </c>
      <c r="T11" s="135">
        <v>0</v>
      </c>
      <c r="U11" s="135">
        <v>0</v>
      </c>
      <c r="V11" s="135">
        <v>0</v>
      </c>
      <c r="W11" s="135">
        <v>2</v>
      </c>
      <c r="X11" s="135">
        <v>0</v>
      </c>
      <c r="Y11" s="135">
        <v>0</v>
      </c>
      <c r="Z11" s="135">
        <v>0</v>
      </c>
      <c r="AA11" s="135">
        <v>0</v>
      </c>
      <c r="AB11" s="135">
        <v>1</v>
      </c>
      <c r="AC11" s="135">
        <v>1</v>
      </c>
      <c r="AD11" s="135">
        <v>2</v>
      </c>
      <c r="AE11" s="135">
        <v>0</v>
      </c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0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/>
      <c r="CS11" s="135" t="s">
        <v>182</v>
      </c>
      <c r="CT11" s="135">
        <v>3</v>
      </c>
      <c r="CU11" s="141">
        <f t="shared" ref="CU11:CU74" si="12">IF(AND(AX11=1,AY11=1),SUM(G11:AT11),IF(AY11=1,SUM(G11:AT11),IF(AX11=1,SUM(Y11:AC11),"")))</f>
        <v>16</v>
      </c>
      <c r="CV11" s="26">
        <f t="shared" si="7"/>
        <v>0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ht="30" x14ac:dyDescent="0.2">
      <c r="B12" s="103">
        <v>3</v>
      </c>
      <c r="C12" s="23">
        <v>60003</v>
      </c>
      <c r="D12" s="104" t="s">
        <v>173</v>
      </c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0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1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60004</v>
      </c>
      <c r="D13" s="104">
        <v>2</v>
      </c>
      <c r="E13" s="142"/>
      <c r="F13" s="143"/>
      <c r="G13" s="135">
        <v>0</v>
      </c>
      <c r="H13" s="135">
        <v>1</v>
      </c>
      <c r="I13" s="135">
        <v>2</v>
      </c>
      <c r="J13" s="135">
        <v>3</v>
      </c>
      <c r="K13" s="135">
        <v>1</v>
      </c>
      <c r="L13" s="135">
        <v>0</v>
      </c>
      <c r="M13" s="135">
        <v>0</v>
      </c>
      <c r="N13" s="135">
        <v>1</v>
      </c>
      <c r="O13" s="135">
        <v>0</v>
      </c>
      <c r="P13" s="135">
        <v>2</v>
      </c>
      <c r="Q13" s="135">
        <v>0</v>
      </c>
      <c r="R13" s="135">
        <v>1</v>
      </c>
      <c r="S13" s="135">
        <v>1</v>
      </c>
      <c r="T13" s="135">
        <v>0</v>
      </c>
      <c r="U13" s="135">
        <v>2</v>
      </c>
      <c r="V13" s="135">
        <v>0</v>
      </c>
      <c r="W13" s="135">
        <v>0</v>
      </c>
      <c r="X13" s="135">
        <v>0</v>
      </c>
      <c r="Y13" s="135">
        <v>0</v>
      </c>
      <c r="Z13" s="135">
        <v>0</v>
      </c>
      <c r="AA13" s="135">
        <v>0</v>
      </c>
      <c r="AB13" s="135">
        <v>0</v>
      </c>
      <c r="AC13" s="135">
        <v>0</v>
      </c>
      <c r="AD13" s="135">
        <v>0</v>
      </c>
      <c r="AE13" s="135">
        <v>0</v>
      </c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1</v>
      </c>
      <c r="AX13" s="138">
        <f>IF(OR(F13="",F13=служ!$AF$3),0,1)</f>
        <v>0</v>
      </c>
      <c r="AY13" s="138">
        <f>IF(OR(D13="",D13=служ!$AF$3),0,1)</f>
        <v>1</v>
      </c>
      <c r="AZ13" s="139">
        <f t="shared" si="4"/>
        <v>0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1</v>
      </c>
      <c r="CQ13" s="2">
        <v>1</v>
      </c>
      <c r="CR13" s="135"/>
      <c r="CS13" s="135" t="s">
        <v>181</v>
      </c>
      <c r="CT13" s="135">
        <v>3</v>
      </c>
      <c r="CU13" s="141">
        <f t="shared" si="12"/>
        <v>14</v>
      </c>
      <c r="CV13" s="26">
        <f t="shared" si="7"/>
        <v>0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60005</v>
      </c>
      <c r="D14" s="104">
        <v>2</v>
      </c>
      <c r="E14" s="142"/>
      <c r="F14" s="143"/>
      <c r="G14" s="135">
        <v>3</v>
      </c>
      <c r="H14" s="135">
        <v>2</v>
      </c>
      <c r="I14" s="135">
        <v>2</v>
      </c>
      <c r="J14" s="135">
        <v>3</v>
      </c>
      <c r="K14" s="135">
        <v>3</v>
      </c>
      <c r="L14" s="135">
        <v>3</v>
      </c>
      <c r="M14" s="135">
        <v>3</v>
      </c>
      <c r="N14" s="135">
        <v>1</v>
      </c>
      <c r="O14" s="135">
        <v>1</v>
      </c>
      <c r="P14" s="135">
        <v>0</v>
      </c>
      <c r="Q14" s="135">
        <v>3</v>
      </c>
      <c r="R14" s="135">
        <v>2</v>
      </c>
      <c r="S14" s="135">
        <v>1</v>
      </c>
      <c r="T14" s="135">
        <v>0</v>
      </c>
      <c r="U14" s="135">
        <v>2</v>
      </c>
      <c r="V14" s="135">
        <v>1</v>
      </c>
      <c r="W14" s="135">
        <v>2</v>
      </c>
      <c r="X14" s="135">
        <v>3</v>
      </c>
      <c r="Y14" s="135">
        <v>2</v>
      </c>
      <c r="Z14" s="135">
        <v>1</v>
      </c>
      <c r="AA14" s="135">
        <v>0</v>
      </c>
      <c r="AB14" s="135">
        <v>1</v>
      </c>
      <c r="AC14" s="135">
        <v>0</v>
      </c>
      <c r="AD14" s="135">
        <v>2</v>
      </c>
      <c r="AE14" s="135">
        <v>0</v>
      </c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1</v>
      </c>
      <c r="AX14" s="138">
        <f>IF(OR(F14="",F14=служ!$AF$3),0,1)</f>
        <v>0</v>
      </c>
      <c r="AY14" s="138">
        <f>IF(OR(D14="",D14=служ!$AF$3),0,1)</f>
        <v>1</v>
      </c>
      <c r="AZ14" s="139">
        <f t="shared" si="4"/>
        <v>0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1</v>
      </c>
      <c r="CQ14" s="2">
        <v>1</v>
      </c>
      <c r="CR14" s="135"/>
      <c r="CS14" s="135" t="s">
        <v>182</v>
      </c>
      <c r="CT14" s="135">
        <v>4</v>
      </c>
      <c r="CU14" s="141">
        <f t="shared" si="12"/>
        <v>41</v>
      </c>
      <c r="CV14" s="26">
        <f t="shared" si="7"/>
        <v>0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60006</v>
      </c>
      <c r="D15" s="104">
        <v>2</v>
      </c>
      <c r="E15" s="142"/>
      <c r="F15" s="143"/>
      <c r="G15" s="135">
        <v>3</v>
      </c>
      <c r="H15" s="135">
        <v>2</v>
      </c>
      <c r="I15" s="135">
        <v>2</v>
      </c>
      <c r="J15" s="135">
        <v>3</v>
      </c>
      <c r="K15" s="135">
        <v>3</v>
      </c>
      <c r="L15" s="135">
        <v>2</v>
      </c>
      <c r="M15" s="135">
        <v>3</v>
      </c>
      <c r="N15" s="135">
        <v>1</v>
      </c>
      <c r="O15" s="135">
        <v>1</v>
      </c>
      <c r="P15" s="135">
        <v>2</v>
      </c>
      <c r="Q15" s="135">
        <v>3</v>
      </c>
      <c r="R15" s="135">
        <v>2</v>
      </c>
      <c r="S15" s="135">
        <v>1</v>
      </c>
      <c r="T15" s="135">
        <v>1</v>
      </c>
      <c r="U15" s="135">
        <v>2</v>
      </c>
      <c r="V15" s="135">
        <v>1</v>
      </c>
      <c r="W15" s="135">
        <v>2</v>
      </c>
      <c r="X15" s="135">
        <v>3</v>
      </c>
      <c r="Y15" s="135">
        <v>1</v>
      </c>
      <c r="Z15" s="135">
        <v>1</v>
      </c>
      <c r="AA15" s="135">
        <v>0</v>
      </c>
      <c r="AB15" s="135">
        <v>1</v>
      </c>
      <c r="AC15" s="135">
        <v>1</v>
      </c>
      <c r="AD15" s="135">
        <v>2</v>
      </c>
      <c r="AE15" s="135">
        <v>2</v>
      </c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1</v>
      </c>
      <c r="AX15" s="138">
        <f>IF(OR(F15="",F15=служ!$AF$3),0,1)</f>
        <v>0</v>
      </c>
      <c r="AY15" s="138">
        <f>IF(OR(D15="",D15=служ!$AF$3),0,1)</f>
        <v>1</v>
      </c>
      <c r="AZ15" s="139">
        <f t="shared" si="4"/>
        <v>0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1</v>
      </c>
      <c r="CQ15" s="2">
        <v>1</v>
      </c>
      <c r="CR15" s="135"/>
      <c r="CS15" s="135" t="s">
        <v>181</v>
      </c>
      <c r="CT15" s="135">
        <v>5</v>
      </c>
      <c r="CU15" s="141">
        <f t="shared" si="12"/>
        <v>45</v>
      </c>
      <c r="CV15" s="26">
        <f t="shared" si="7"/>
        <v>0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60007</v>
      </c>
      <c r="D16" s="104">
        <v>2</v>
      </c>
      <c r="E16" s="142"/>
      <c r="F16" s="143"/>
      <c r="G16" s="135">
        <v>2</v>
      </c>
      <c r="H16" s="135">
        <v>1</v>
      </c>
      <c r="I16" s="135">
        <v>2</v>
      </c>
      <c r="J16" s="135">
        <v>3</v>
      </c>
      <c r="K16" s="135">
        <v>3</v>
      </c>
      <c r="L16" s="135">
        <v>2</v>
      </c>
      <c r="M16" s="135">
        <v>2</v>
      </c>
      <c r="N16" s="135">
        <v>1</v>
      </c>
      <c r="O16" s="135">
        <v>1</v>
      </c>
      <c r="P16" s="135">
        <v>2</v>
      </c>
      <c r="Q16" s="135">
        <v>2</v>
      </c>
      <c r="R16" s="135">
        <v>2</v>
      </c>
      <c r="S16" s="135">
        <v>1</v>
      </c>
      <c r="T16" s="135">
        <v>0</v>
      </c>
      <c r="U16" s="135">
        <v>0</v>
      </c>
      <c r="V16" s="135">
        <v>0</v>
      </c>
      <c r="W16" s="135">
        <v>0</v>
      </c>
      <c r="X16" s="135">
        <v>2</v>
      </c>
      <c r="Y16" s="135">
        <v>1</v>
      </c>
      <c r="Z16" s="135">
        <v>1</v>
      </c>
      <c r="AA16" s="135">
        <v>0</v>
      </c>
      <c r="AB16" s="135">
        <v>1</v>
      </c>
      <c r="AC16" s="135">
        <v>0</v>
      </c>
      <c r="AD16" s="135">
        <v>1</v>
      </c>
      <c r="AE16" s="135">
        <v>0</v>
      </c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1</v>
      </c>
      <c r="AX16" s="138">
        <f>IF(OR(F16="",F16=служ!$AF$3),0,1)</f>
        <v>0</v>
      </c>
      <c r="AY16" s="138">
        <f>IF(OR(D16="",D16=служ!$AF$3),0,1)</f>
        <v>1</v>
      </c>
      <c r="AZ16" s="139">
        <f t="shared" si="4"/>
        <v>0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1</v>
      </c>
      <c r="CQ16" s="2">
        <v>1</v>
      </c>
      <c r="CR16" s="135"/>
      <c r="CS16" s="135" t="s">
        <v>182</v>
      </c>
      <c r="CT16" s="135">
        <v>4</v>
      </c>
      <c r="CU16" s="141">
        <f t="shared" si="12"/>
        <v>30</v>
      </c>
      <c r="CV16" s="26">
        <f t="shared" si="7"/>
        <v>0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ht="30" x14ac:dyDescent="0.2">
      <c r="B17" s="103">
        <v>8</v>
      </c>
      <c r="C17" s="23">
        <v>60008</v>
      </c>
      <c r="D17" s="104" t="s">
        <v>173</v>
      </c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0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1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60009</v>
      </c>
      <c r="D18" s="104">
        <v>1</v>
      </c>
      <c r="E18" s="142"/>
      <c r="F18" s="143"/>
      <c r="G18" s="135">
        <v>0</v>
      </c>
      <c r="H18" s="135">
        <v>1</v>
      </c>
      <c r="I18" s="135">
        <v>2</v>
      </c>
      <c r="J18" s="135">
        <v>3</v>
      </c>
      <c r="K18" s="135">
        <v>3</v>
      </c>
      <c r="L18" s="135">
        <v>0</v>
      </c>
      <c r="M18" s="135">
        <v>3</v>
      </c>
      <c r="N18" s="135">
        <v>1</v>
      </c>
      <c r="O18" s="135">
        <v>1</v>
      </c>
      <c r="P18" s="135">
        <v>2</v>
      </c>
      <c r="Q18" s="135">
        <v>3</v>
      </c>
      <c r="R18" s="135">
        <v>0</v>
      </c>
      <c r="S18" s="135">
        <v>1</v>
      </c>
      <c r="T18" s="135">
        <v>0</v>
      </c>
      <c r="U18" s="135">
        <v>0</v>
      </c>
      <c r="V18" s="135">
        <v>0</v>
      </c>
      <c r="W18" s="135">
        <v>2</v>
      </c>
      <c r="X18" s="135">
        <v>0</v>
      </c>
      <c r="Y18" s="135">
        <v>1</v>
      </c>
      <c r="Z18" s="135">
        <v>1</v>
      </c>
      <c r="AA18" s="135">
        <v>1</v>
      </c>
      <c r="AB18" s="135">
        <v>0</v>
      </c>
      <c r="AC18" s="135">
        <v>0</v>
      </c>
      <c r="AD18" s="135">
        <v>2</v>
      </c>
      <c r="AE18" s="135">
        <v>0</v>
      </c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1</v>
      </c>
      <c r="AX18" s="138">
        <f>IF(OR(F18="",F18=служ!$AF$3),0,1)</f>
        <v>0</v>
      </c>
      <c r="AY18" s="138">
        <f>IF(OR(D18="",D18=служ!$AF$3),0,1)</f>
        <v>1</v>
      </c>
      <c r="AZ18" s="139">
        <f t="shared" si="4"/>
        <v>0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1</v>
      </c>
      <c r="CQ18" s="2">
        <v>1</v>
      </c>
      <c r="CR18" s="135"/>
      <c r="CS18" s="135" t="s">
        <v>181</v>
      </c>
      <c r="CT18" s="135">
        <v>3</v>
      </c>
      <c r="CU18" s="141">
        <f t="shared" si="12"/>
        <v>27</v>
      </c>
      <c r="CV18" s="26">
        <f t="shared" si="7"/>
        <v>0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60010</v>
      </c>
      <c r="D19" s="104">
        <v>1</v>
      </c>
      <c r="E19" s="142"/>
      <c r="F19" s="143"/>
      <c r="G19" s="135">
        <v>2</v>
      </c>
      <c r="H19" s="135">
        <v>1</v>
      </c>
      <c r="I19" s="135">
        <v>2</v>
      </c>
      <c r="J19" s="135">
        <v>3</v>
      </c>
      <c r="K19" s="135">
        <v>3</v>
      </c>
      <c r="L19" s="135">
        <v>1</v>
      </c>
      <c r="M19" s="135">
        <v>2</v>
      </c>
      <c r="N19" s="135">
        <v>1</v>
      </c>
      <c r="O19" s="135">
        <v>1</v>
      </c>
      <c r="P19" s="135">
        <v>2</v>
      </c>
      <c r="Q19" s="135">
        <v>0</v>
      </c>
      <c r="R19" s="135">
        <v>0</v>
      </c>
      <c r="S19" s="135">
        <v>1</v>
      </c>
      <c r="T19" s="135">
        <v>1</v>
      </c>
      <c r="U19" s="135">
        <v>0</v>
      </c>
      <c r="V19" s="135">
        <v>0</v>
      </c>
      <c r="W19" s="135">
        <v>1</v>
      </c>
      <c r="X19" s="135">
        <v>2</v>
      </c>
      <c r="Y19" s="135">
        <v>0</v>
      </c>
      <c r="Z19" s="135">
        <v>1</v>
      </c>
      <c r="AA19" s="135">
        <v>2</v>
      </c>
      <c r="AB19" s="135">
        <v>0</v>
      </c>
      <c r="AC19" s="135">
        <v>0</v>
      </c>
      <c r="AD19" s="135">
        <v>2</v>
      </c>
      <c r="AE19" s="135">
        <v>0</v>
      </c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1</v>
      </c>
      <c r="AX19" s="138">
        <f>IF(OR(F19="",F19=служ!$AF$3),0,1)</f>
        <v>0</v>
      </c>
      <c r="AY19" s="138">
        <f>IF(OR(D19="",D19=служ!$AF$3),0,1)</f>
        <v>1</v>
      </c>
      <c r="AZ19" s="139">
        <f t="shared" si="4"/>
        <v>0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1</v>
      </c>
      <c r="CQ19" s="2">
        <v>1</v>
      </c>
      <c r="CR19" s="135"/>
      <c r="CS19" s="135" t="s">
        <v>182</v>
      </c>
      <c r="CT19" s="135">
        <v>4</v>
      </c>
      <c r="CU19" s="141">
        <f t="shared" si="12"/>
        <v>28</v>
      </c>
      <c r="CV19" s="26">
        <f t="shared" si="7"/>
        <v>0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60011</v>
      </c>
      <c r="D20" s="104">
        <v>1</v>
      </c>
      <c r="E20" s="142"/>
      <c r="F20" s="143"/>
      <c r="G20" s="135">
        <v>1</v>
      </c>
      <c r="H20" s="135">
        <v>1</v>
      </c>
      <c r="I20" s="135">
        <v>0</v>
      </c>
      <c r="J20" s="135">
        <v>3</v>
      </c>
      <c r="K20" s="135">
        <v>3</v>
      </c>
      <c r="L20" s="135">
        <v>1</v>
      </c>
      <c r="M20" s="135">
        <v>3</v>
      </c>
      <c r="N20" s="135">
        <v>1</v>
      </c>
      <c r="O20" s="135">
        <v>1</v>
      </c>
      <c r="P20" s="135">
        <v>2</v>
      </c>
      <c r="Q20" s="135">
        <v>2</v>
      </c>
      <c r="R20" s="135">
        <v>0</v>
      </c>
      <c r="S20" s="135">
        <v>1</v>
      </c>
      <c r="T20" s="135">
        <v>1</v>
      </c>
      <c r="U20" s="135">
        <v>0</v>
      </c>
      <c r="V20" s="135">
        <v>0</v>
      </c>
      <c r="W20" s="135">
        <v>2</v>
      </c>
      <c r="X20" s="135">
        <v>2</v>
      </c>
      <c r="Y20" s="135">
        <v>0</v>
      </c>
      <c r="Z20" s="135">
        <v>1</v>
      </c>
      <c r="AA20" s="135">
        <v>0</v>
      </c>
      <c r="AB20" s="135">
        <v>0</v>
      </c>
      <c r="AC20" s="135">
        <v>0</v>
      </c>
      <c r="AD20" s="135">
        <v>1</v>
      </c>
      <c r="AE20" s="135">
        <v>0</v>
      </c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1</v>
      </c>
      <c r="AX20" s="138">
        <f>IF(OR(F20="",F20=служ!$AF$3),0,1)</f>
        <v>0</v>
      </c>
      <c r="AY20" s="138">
        <f>IF(OR(D20="",D20=служ!$AF$3),0,1)</f>
        <v>1</v>
      </c>
      <c r="AZ20" s="139">
        <f t="shared" si="4"/>
        <v>0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1</v>
      </c>
      <c r="CQ20" s="2">
        <v>1</v>
      </c>
      <c r="CR20" s="135"/>
      <c r="CS20" s="135" t="s">
        <v>181</v>
      </c>
      <c r="CT20" s="135">
        <v>3</v>
      </c>
      <c r="CU20" s="141">
        <f t="shared" si="12"/>
        <v>26</v>
      </c>
      <c r="CV20" s="26">
        <f t="shared" si="7"/>
        <v>0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60012</v>
      </c>
      <c r="D21" s="104">
        <v>1</v>
      </c>
      <c r="E21" s="142"/>
      <c r="F21" s="143"/>
      <c r="G21" s="135">
        <v>3</v>
      </c>
      <c r="H21" s="135">
        <v>0</v>
      </c>
      <c r="I21" s="135">
        <v>2</v>
      </c>
      <c r="J21" s="135">
        <v>3</v>
      </c>
      <c r="K21" s="135">
        <v>3</v>
      </c>
      <c r="L21" s="135">
        <v>0</v>
      </c>
      <c r="M21" s="135">
        <v>3</v>
      </c>
      <c r="N21" s="135">
        <v>1</v>
      </c>
      <c r="O21" s="135">
        <v>1</v>
      </c>
      <c r="P21" s="135">
        <v>2</v>
      </c>
      <c r="Q21" s="135">
        <v>3</v>
      </c>
      <c r="R21" s="135">
        <v>2</v>
      </c>
      <c r="S21" s="135">
        <v>0</v>
      </c>
      <c r="T21" s="135">
        <v>0</v>
      </c>
      <c r="U21" s="135">
        <v>0</v>
      </c>
      <c r="V21" s="135">
        <v>0</v>
      </c>
      <c r="W21" s="135">
        <v>2</v>
      </c>
      <c r="X21" s="135">
        <v>1</v>
      </c>
      <c r="Y21" s="135">
        <v>2</v>
      </c>
      <c r="Z21" s="135">
        <v>1</v>
      </c>
      <c r="AA21" s="135">
        <v>2</v>
      </c>
      <c r="AB21" s="135">
        <v>1</v>
      </c>
      <c r="AC21" s="135">
        <v>1</v>
      </c>
      <c r="AD21" s="135">
        <v>2</v>
      </c>
      <c r="AE21" s="135">
        <v>0</v>
      </c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1</v>
      </c>
      <c r="AX21" s="138">
        <f>IF(OR(F21="",F21=служ!$AF$3),0,1)</f>
        <v>0</v>
      </c>
      <c r="AY21" s="138">
        <f>IF(OR(D21="",D21=служ!$AF$3),0,1)</f>
        <v>1</v>
      </c>
      <c r="AZ21" s="139">
        <f t="shared" si="4"/>
        <v>0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1</v>
      </c>
      <c r="CQ21" s="2">
        <v>1</v>
      </c>
      <c r="CR21" s="135"/>
      <c r="CS21" s="135" t="s">
        <v>181</v>
      </c>
      <c r="CT21" s="135">
        <v>4</v>
      </c>
      <c r="CU21" s="141">
        <f t="shared" si="12"/>
        <v>35</v>
      </c>
      <c r="CV21" s="26">
        <f t="shared" si="7"/>
        <v>0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60013</v>
      </c>
      <c r="D22" s="104">
        <v>2</v>
      </c>
      <c r="E22" s="142"/>
      <c r="F22" s="143"/>
      <c r="G22" s="135">
        <v>2</v>
      </c>
      <c r="H22" s="135">
        <v>1</v>
      </c>
      <c r="I22" s="135">
        <v>0</v>
      </c>
      <c r="J22" s="135">
        <v>0</v>
      </c>
      <c r="K22" s="135">
        <v>0</v>
      </c>
      <c r="L22" s="135">
        <v>0</v>
      </c>
      <c r="M22" s="135">
        <v>0</v>
      </c>
      <c r="N22" s="135">
        <v>0</v>
      </c>
      <c r="O22" s="135">
        <v>0</v>
      </c>
      <c r="P22" s="135">
        <v>2</v>
      </c>
      <c r="Q22" s="135">
        <v>0</v>
      </c>
      <c r="R22" s="135">
        <v>1</v>
      </c>
      <c r="S22" s="135">
        <v>1</v>
      </c>
      <c r="T22" s="135">
        <v>0</v>
      </c>
      <c r="U22" s="135">
        <v>0</v>
      </c>
      <c r="V22" s="135">
        <v>0</v>
      </c>
      <c r="W22" s="135">
        <v>0</v>
      </c>
      <c r="X22" s="135">
        <v>0</v>
      </c>
      <c r="Y22" s="135">
        <v>1</v>
      </c>
      <c r="Z22" s="135">
        <v>0</v>
      </c>
      <c r="AA22" s="135">
        <v>0</v>
      </c>
      <c r="AB22" s="135">
        <v>0</v>
      </c>
      <c r="AC22" s="135">
        <v>0</v>
      </c>
      <c r="AD22" s="135">
        <v>1</v>
      </c>
      <c r="AE22" s="135">
        <v>1</v>
      </c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1</v>
      </c>
      <c r="AX22" s="138">
        <f>IF(OR(F22="",F22=служ!$AF$3),0,1)</f>
        <v>0</v>
      </c>
      <c r="AY22" s="138">
        <f>IF(OR(D22="",D22=служ!$AF$3),0,1)</f>
        <v>1</v>
      </c>
      <c r="AZ22" s="139">
        <f t="shared" si="4"/>
        <v>0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1</v>
      </c>
      <c r="CQ22" s="2">
        <v>1</v>
      </c>
      <c r="CR22" s="135"/>
      <c r="CS22" s="135" t="s">
        <v>182</v>
      </c>
      <c r="CT22" s="135">
        <v>3</v>
      </c>
      <c r="CU22" s="141">
        <f t="shared" si="12"/>
        <v>10</v>
      </c>
      <c r="CV22" s="26">
        <f t="shared" si="7"/>
        <v>0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60014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60015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60016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60017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60018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60019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60020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60021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60022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60023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60024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60025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60026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60027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60028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60029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60030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60031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60032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60033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60034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60035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60036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60037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60038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60039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60040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60041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60042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60043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60044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60045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60046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60047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60048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60049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60050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60051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60052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60053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60054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60055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60056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60057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60058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60059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60060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60061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60062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60063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60064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60065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60066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60067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60068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60069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60070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60071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60072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60073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60074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60075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60076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60077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60078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60079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60080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60081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60082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60083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60084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60085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60086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60087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60088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60089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60090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60091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60092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60093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60094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60095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60096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60097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60098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60099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60100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60101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60102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60103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60104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60105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60106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60107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60108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60109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60110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60111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60112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60113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60114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60115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60116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60117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60118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60119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60120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60121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60122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60123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60124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60125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60126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60127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60128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60129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60130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60131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60132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60133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60134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60135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60136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60137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60138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60139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60140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60141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60142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60143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60144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60145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60146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60147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60148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60149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60150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60151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60152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60153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60154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60155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60156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60157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60158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60159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60160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60161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60162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60163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60164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60165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60166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60167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60168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60169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60170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60171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60172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60173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60174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60175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60176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60177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60178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60179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60180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60181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60182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60183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60184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60185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60186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60187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60188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60189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60190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60191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60192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60193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60194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60195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60196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60197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60198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60199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60200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60201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60202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60203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60204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60205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60206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60207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60208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60209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60210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60211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60212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60213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60214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60215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60216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60217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60218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60219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60220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60221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60222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60223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60224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60225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60226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60227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60228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60229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60230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60231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60232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60233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60234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60235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60236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60237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60238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60239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60240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60241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60242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60243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60244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60245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60246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60247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60248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60249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60250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60251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60252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60253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60254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60255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60256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60257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60258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60259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60260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60261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60262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60263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60264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60265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60266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60267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60268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60269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60270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60271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60272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60273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60274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60275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60276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60277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60278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60279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60280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60281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60282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60283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60284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60285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60286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60287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60288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60289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60290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60291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60292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60293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60294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60295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60296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60297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60298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60299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60300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60301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60302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60303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60304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60305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60306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60307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60308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60309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60310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60311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60312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60313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60314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60315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60316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60317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60318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60319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60320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60321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60322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60323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60324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60325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60326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60327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60328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60329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60330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60331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60332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60333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60334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60335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60336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60337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60338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60339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60340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60341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60342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60343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60344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60345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60346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60347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60348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60349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60350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60351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60352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60353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60354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60355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60356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60357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60358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60359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60360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60361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60362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60363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60364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60365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60366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60367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60368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60369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60370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60371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60372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60373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60374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60375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60376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60377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60378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60379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60380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60381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60382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60383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60384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60385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60386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60387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60388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60389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60390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60391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60392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60393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60394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60395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60396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60397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60398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60399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60400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60401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60402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60403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60404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60405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60406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60407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60408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60409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60410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60411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60412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60413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60414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60415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60416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60417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60418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60419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60420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60421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60422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60423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60424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60425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60426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60427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60428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60429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60430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60431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60432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60433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60434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60435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60436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60437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60438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60439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60440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60441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60442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60443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60444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60445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60446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60447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60448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60449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60450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60451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60452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60453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60454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60455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60456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60457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60458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60459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60460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60461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60462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60463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60464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60465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60466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60467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60468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60469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60470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60471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60472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60473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60474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60475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60476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60477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60478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60479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60480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60481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60482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60483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60484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60485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60486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60487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60488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60489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60490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60491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60492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60493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60494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60495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60496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60497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60498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60499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60500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1</v>
      </c>
      <c r="BY510" s="19">
        <f>IF(служ!F39="нет",0,1)*$A$6</f>
        <v>1</v>
      </c>
      <c r="BZ510" s="19">
        <f>IF(служ!G39="нет",0,1)*$A$6</f>
        <v>1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0</v>
      </c>
      <c r="I512" s="39">
        <f t="shared" si="93"/>
        <v>2</v>
      </c>
      <c r="J512" s="39">
        <f t="shared" si="93"/>
        <v>3</v>
      </c>
      <c r="K512" s="39">
        <f t="shared" si="93"/>
        <v>3</v>
      </c>
      <c r="L512" s="39">
        <f t="shared" si="93"/>
        <v>1</v>
      </c>
      <c r="M512" s="39">
        <f t="shared" si="93"/>
        <v>3</v>
      </c>
      <c r="N512" s="39">
        <f t="shared" si="93"/>
        <v>1</v>
      </c>
      <c r="O512" s="39">
        <f t="shared" si="93"/>
        <v>1</v>
      </c>
      <c r="P512" s="39">
        <f t="shared" si="93"/>
        <v>2</v>
      </c>
      <c r="Q512" s="39">
        <f>Q10</f>
        <v>2</v>
      </c>
      <c r="R512" s="39">
        <f t="shared" si="93"/>
        <v>1</v>
      </c>
      <c r="S512" s="39">
        <f t="shared" si="93"/>
        <v>1</v>
      </c>
      <c r="T512" s="39">
        <f t="shared" si="93"/>
        <v>1</v>
      </c>
      <c r="U512" s="39">
        <f t="shared" si="93"/>
        <v>0</v>
      </c>
      <c r="V512" s="39">
        <f t="shared" si="93"/>
        <v>0</v>
      </c>
      <c r="W512" s="39">
        <f t="shared" si="93"/>
        <v>1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1</v>
      </c>
      <c r="AA512" s="39">
        <f t="shared" si="94"/>
        <v>1</v>
      </c>
      <c r="AB512" s="39">
        <f t="shared" si="94"/>
        <v>0</v>
      </c>
      <c r="AC512" s="39">
        <f t="shared" si="94"/>
        <v>0</v>
      </c>
      <c r="AD512" s="39">
        <f t="shared" si="94"/>
        <v>2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>
        <f t="shared" ref="CR512:CR575" si="95">CR10</f>
        <v>0</v>
      </c>
      <c r="CS512" s="39" t="str">
        <f t="shared" ref="CS512:CT531" si="96">CS10</f>
        <v>ж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1</v>
      </c>
      <c r="F513" s="39">
        <f t="shared" ref="F513:F576" si="98">F11</f>
        <v>0</v>
      </c>
      <c r="G513" s="39">
        <f t="shared" ref="G513:Y513" si="99">G11</f>
        <v>3</v>
      </c>
      <c r="H513" s="39">
        <f t="shared" si="99"/>
        <v>2</v>
      </c>
      <c r="I513" s="39">
        <f t="shared" si="99"/>
        <v>1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2</v>
      </c>
      <c r="Q513" s="39">
        <f>Q11</f>
        <v>0</v>
      </c>
      <c r="R513" s="39">
        <f t="shared" si="99"/>
        <v>2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2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1</v>
      </c>
      <c r="AC513" s="39">
        <f t="shared" si="100"/>
        <v>1</v>
      </c>
      <c r="AD513" s="39">
        <f t="shared" si="100"/>
        <v>2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 t="str">
        <f t="shared" si="96"/>
        <v>ж</v>
      </c>
      <c r="CT513" s="39">
        <f t="shared" si="96"/>
        <v>3</v>
      </c>
    </row>
    <row r="514" spans="4:98" ht="15" hidden="1" customHeight="1" x14ac:dyDescent="0.2">
      <c r="D514" s="39" t="str">
        <f t="shared" si="97"/>
        <v>отсутствовал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2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1</v>
      </c>
      <c r="I515" s="39">
        <f>I13</f>
        <v>2</v>
      </c>
      <c r="J515" s="39">
        <f t="shared" si="103"/>
        <v>3</v>
      </c>
      <c r="K515" s="39">
        <f>K13</f>
        <v>1</v>
      </c>
      <c r="L515" s="39">
        <f>L13</f>
        <v>0</v>
      </c>
      <c r="M515" s="39">
        <f t="shared" si="103"/>
        <v>0</v>
      </c>
      <c r="N515" s="39">
        <f t="shared" si="103"/>
        <v>1</v>
      </c>
      <c r="O515" s="39">
        <f t="shared" si="103"/>
        <v>0</v>
      </c>
      <c r="P515" s="39">
        <f t="shared" si="103"/>
        <v>2</v>
      </c>
      <c r="Q515" s="39">
        <f t="shared" si="103"/>
        <v>0</v>
      </c>
      <c r="R515" s="39">
        <f t="shared" si="103"/>
        <v>1</v>
      </c>
      <c r="S515" s="39">
        <f t="shared" si="103"/>
        <v>1</v>
      </c>
      <c r="T515" s="39">
        <f t="shared" si="103"/>
        <v>0</v>
      </c>
      <c r="U515" s="39">
        <f t="shared" si="103"/>
        <v>2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 t="str">
        <f t="shared" si="96"/>
        <v>м</v>
      </c>
      <c r="CT515" s="39">
        <f t="shared" si="96"/>
        <v>3</v>
      </c>
    </row>
    <row r="516" spans="4:98" ht="15" hidden="1" customHeight="1" x14ac:dyDescent="0.2">
      <c r="D516" s="39">
        <f t="shared" si="97"/>
        <v>2</v>
      </c>
      <c r="F516" s="39">
        <f t="shared" si="98"/>
        <v>0</v>
      </c>
      <c r="G516" s="39">
        <f t="shared" ref="G516:Y516" si="105">G14</f>
        <v>3</v>
      </c>
      <c r="H516" s="39">
        <f t="shared" si="105"/>
        <v>2</v>
      </c>
      <c r="I516" s="39">
        <f t="shared" si="105"/>
        <v>2</v>
      </c>
      <c r="J516" s="39">
        <f t="shared" si="105"/>
        <v>3</v>
      </c>
      <c r="K516" s="39">
        <f>K14</f>
        <v>3</v>
      </c>
      <c r="L516" s="39">
        <f>L14</f>
        <v>3</v>
      </c>
      <c r="M516" s="39">
        <f t="shared" si="105"/>
        <v>3</v>
      </c>
      <c r="N516" s="39">
        <f t="shared" si="105"/>
        <v>1</v>
      </c>
      <c r="O516" s="39">
        <f t="shared" si="105"/>
        <v>1</v>
      </c>
      <c r="P516" s="39">
        <f t="shared" si="105"/>
        <v>0</v>
      </c>
      <c r="Q516" s="39">
        <f t="shared" si="105"/>
        <v>3</v>
      </c>
      <c r="R516" s="39">
        <f t="shared" si="105"/>
        <v>2</v>
      </c>
      <c r="S516" s="39">
        <f t="shared" si="105"/>
        <v>1</v>
      </c>
      <c r="T516" s="39">
        <f t="shared" si="105"/>
        <v>0</v>
      </c>
      <c r="U516" s="39">
        <f t="shared" si="105"/>
        <v>2</v>
      </c>
      <c r="V516" s="39">
        <f t="shared" si="105"/>
        <v>1</v>
      </c>
      <c r="W516" s="39">
        <f t="shared" si="105"/>
        <v>2</v>
      </c>
      <c r="X516" s="39">
        <f t="shared" si="105"/>
        <v>3</v>
      </c>
      <c r="Y516" s="39">
        <f t="shared" si="105"/>
        <v>2</v>
      </c>
      <c r="Z516" s="39">
        <f t="shared" ref="Z516:AT516" si="106">Z14</f>
        <v>1</v>
      </c>
      <c r="AA516" s="39">
        <f t="shared" si="106"/>
        <v>0</v>
      </c>
      <c r="AB516" s="39">
        <f t="shared" si="106"/>
        <v>1</v>
      </c>
      <c r="AC516" s="39">
        <f t="shared" si="106"/>
        <v>0</v>
      </c>
      <c r="AD516" s="39">
        <f t="shared" si="106"/>
        <v>2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 t="str">
        <f t="shared" si="96"/>
        <v>ж</v>
      </c>
      <c r="CT516" s="39">
        <f t="shared" si="96"/>
        <v>4</v>
      </c>
    </row>
    <row r="517" spans="4:98" ht="15" hidden="1" customHeight="1" x14ac:dyDescent="0.2">
      <c r="D517" s="39">
        <f t="shared" si="97"/>
        <v>2</v>
      </c>
      <c r="F517" s="39">
        <f t="shared" si="98"/>
        <v>0</v>
      </c>
      <c r="G517" s="39">
        <f t="shared" ref="G517:Y517" si="107">G15</f>
        <v>3</v>
      </c>
      <c r="H517" s="39">
        <f t="shared" si="107"/>
        <v>2</v>
      </c>
      <c r="I517" s="39">
        <f>I15</f>
        <v>2</v>
      </c>
      <c r="J517" s="39">
        <f t="shared" si="107"/>
        <v>3</v>
      </c>
      <c r="K517" s="39">
        <f t="shared" ref="K517:K522" si="108">K15</f>
        <v>3</v>
      </c>
      <c r="L517" s="39">
        <f t="shared" si="107"/>
        <v>2</v>
      </c>
      <c r="M517" s="39">
        <f t="shared" si="107"/>
        <v>3</v>
      </c>
      <c r="N517" s="39">
        <f t="shared" si="107"/>
        <v>1</v>
      </c>
      <c r="O517" s="39">
        <f t="shared" si="107"/>
        <v>1</v>
      </c>
      <c r="P517" s="39">
        <f t="shared" si="107"/>
        <v>2</v>
      </c>
      <c r="Q517" s="39">
        <f t="shared" si="107"/>
        <v>3</v>
      </c>
      <c r="R517" s="39">
        <f t="shared" si="107"/>
        <v>2</v>
      </c>
      <c r="S517" s="39">
        <f t="shared" si="107"/>
        <v>1</v>
      </c>
      <c r="T517" s="39">
        <f t="shared" si="107"/>
        <v>1</v>
      </c>
      <c r="U517" s="39">
        <f t="shared" si="107"/>
        <v>2</v>
      </c>
      <c r="V517" s="39">
        <f t="shared" si="107"/>
        <v>1</v>
      </c>
      <c r="W517" s="39">
        <f t="shared" si="107"/>
        <v>2</v>
      </c>
      <c r="X517" s="39">
        <f t="shared" si="107"/>
        <v>3</v>
      </c>
      <c r="Y517" s="39">
        <f t="shared" si="107"/>
        <v>1</v>
      </c>
      <c r="Z517" s="39">
        <f t="shared" ref="Z517:AT517" si="109">Z15</f>
        <v>1</v>
      </c>
      <c r="AA517" s="39">
        <f t="shared" si="109"/>
        <v>0</v>
      </c>
      <c r="AB517" s="39">
        <f t="shared" si="109"/>
        <v>1</v>
      </c>
      <c r="AC517" s="39">
        <f t="shared" si="109"/>
        <v>1</v>
      </c>
      <c r="AD517" s="39">
        <f t="shared" si="109"/>
        <v>2</v>
      </c>
      <c r="AE517" s="39">
        <f t="shared" si="109"/>
        <v>2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 t="str">
        <f t="shared" si="96"/>
        <v>м</v>
      </c>
      <c r="CT517" s="39">
        <f t="shared" si="96"/>
        <v>5</v>
      </c>
    </row>
    <row r="518" spans="4:98" ht="15" hidden="1" customHeight="1" x14ac:dyDescent="0.2">
      <c r="D518" s="39">
        <f t="shared" si="97"/>
        <v>2</v>
      </c>
      <c r="F518" s="39">
        <f t="shared" si="98"/>
        <v>0</v>
      </c>
      <c r="G518" s="39">
        <f t="shared" ref="G518:Y518" si="110">G16</f>
        <v>2</v>
      </c>
      <c r="H518" s="39">
        <f t="shared" si="110"/>
        <v>1</v>
      </c>
      <c r="I518" s="39">
        <f>I16</f>
        <v>2</v>
      </c>
      <c r="J518" s="39">
        <f>J16</f>
        <v>3</v>
      </c>
      <c r="K518" s="39">
        <f t="shared" si="108"/>
        <v>3</v>
      </c>
      <c r="L518" s="39">
        <f t="shared" si="110"/>
        <v>2</v>
      </c>
      <c r="M518" s="39">
        <f t="shared" si="110"/>
        <v>2</v>
      </c>
      <c r="N518" s="39">
        <f t="shared" si="110"/>
        <v>1</v>
      </c>
      <c r="O518" s="39">
        <f t="shared" si="110"/>
        <v>1</v>
      </c>
      <c r="P518" s="39">
        <f t="shared" si="110"/>
        <v>2</v>
      </c>
      <c r="Q518" s="39">
        <f t="shared" si="110"/>
        <v>2</v>
      </c>
      <c r="R518" s="39">
        <f t="shared" si="110"/>
        <v>2</v>
      </c>
      <c r="S518" s="39">
        <f t="shared" si="110"/>
        <v>1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2</v>
      </c>
      <c r="Y518" s="39">
        <f t="shared" si="110"/>
        <v>1</v>
      </c>
      <c r="Z518" s="39">
        <f t="shared" ref="Z518:AT518" si="111">Z16</f>
        <v>1</v>
      </c>
      <c r="AA518" s="39">
        <f t="shared" si="111"/>
        <v>0</v>
      </c>
      <c r="AB518" s="39">
        <f t="shared" si="111"/>
        <v>1</v>
      </c>
      <c r="AC518" s="39">
        <f t="shared" si="111"/>
        <v>0</v>
      </c>
      <c r="AD518" s="39">
        <f t="shared" si="111"/>
        <v>1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 t="str">
        <f t="shared" si="96"/>
        <v>ж</v>
      </c>
      <c r="CT518" s="39">
        <f t="shared" si="96"/>
        <v>4</v>
      </c>
    </row>
    <row r="519" spans="4:98" ht="15" hidden="1" customHeight="1" x14ac:dyDescent="0.2">
      <c r="D519" s="39" t="str">
        <f t="shared" si="97"/>
        <v>отсутствовал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1</v>
      </c>
      <c r="F520" s="39">
        <f t="shared" si="98"/>
        <v>0</v>
      </c>
      <c r="G520" s="39">
        <f>G18</f>
        <v>0</v>
      </c>
      <c r="H520" s="39">
        <f t="shared" ref="H520:Y520" si="114">H18</f>
        <v>1</v>
      </c>
      <c r="I520" s="39">
        <f t="shared" si="114"/>
        <v>2</v>
      </c>
      <c r="J520" s="39">
        <f>J18</f>
        <v>3</v>
      </c>
      <c r="K520" s="39">
        <f t="shared" si="108"/>
        <v>3</v>
      </c>
      <c r="L520" s="39">
        <f t="shared" si="114"/>
        <v>0</v>
      </c>
      <c r="M520" s="39">
        <f t="shared" si="114"/>
        <v>3</v>
      </c>
      <c r="N520" s="39">
        <f t="shared" si="114"/>
        <v>1</v>
      </c>
      <c r="O520" s="39">
        <f t="shared" si="114"/>
        <v>1</v>
      </c>
      <c r="P520" s="39">
        <f>P18</f>
        <v>2</v>
      </c>
      <c r="Q520" s="39">
        <f t="shared" si="114"/>
        <v>3</v>
      </c>
      <c r="R520" s="39">
        <f t="shared" si="114"/>
        <v>0</v>
      </c>
      <c r="S520" s="39">
        <f t="shared" si="114"/>
        <v>1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2</v>
      </c>
      <c r="X520" s="39">
        <f t="shared" si="114"/>
        <v>0</v>
      </c>
      <c r="Y520" s="39">
        <f t="shared" si="114"/>
        <v>1</v>
      </c>
      <c r="Z520" s="39">
        <f t="shared" ref="Z520:AT520" si="115">Z18</f>
        <v>1</v>
      </c>
      <c r="AA520" s="39">
        <f t="shared" si="115"/>
        <v>1</v>
      </c>
      <c r="AB520" s="39">
        <f t="shared" si="115"/>
        <v>0</v>
      </c>
      <c r="AC520" s="39">
        <f t="shared" si="115"/>
        <v>0</v>
      </c>
      <c r="AD520" s="39">
        <f t="shared" si="115"/>
        <v>2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 t="str">
        <f t="shared" si="96"/>
        <v>м</v>
      </c>
      <c r="CT520" s="39">
        <f t="shared" si="96"/>
        <v>3</v>
      </c>
    </row>
    <row r="521" spans="4:98" ht="15" hidden="1" customHeight="1" x14ac:dyDescent="0.2">
      <c r="D521" s="39">
        <f t="shared" si="97"/>
        <v>1</v>
      </c>
      <c r="F521" s="39">
        <f t="shared" si="98"/>
        <v>0</v>
      </c>
      <c r="G521" s="39">
        <f t="shared" ref="G521:Y521" si="116">G19</f>
        <v>2</v>
      </c>
      <c r="H521" s="39">
        <f t="shared" si="116"/>
        <v>1</v>
      </c>
      <c r="I521" s="39">
        <f t="shared" si="116"/>
        <v>2</v>
      </c>
      <c r="J521" s="39">
        <f t="shared" si="116"/>
        <v>3</v>
      </c>
      <c r="K521" s="39">
        <f t="shared" si="108"/>
        <v>3</v>
      </c>
      <c r="L521" s="39">
        <f t="shared" si="116"/>
        <v>1</v>
      </c>
      <c r="M521" s="39">
        <f t="shared" si="116"/>
        <v>2</v>
      </c>
      <c r="N521" s="39">
        <f t="shared" si="116"/>
        <v>1</v>
      </c>
      <c r="O521" s="39">
        <f t="shared" si="116"/>
        <v>1</v>
      </c>
      <c r="P521" s="39">
        <f>P19</f>
        <v>2</v>
      </c>
      <c r="Q521" s="39">
        <f t="shared" si="116"/>
        <v>0</v>
      </c>
      <c r="R521" s="39">
        <f t="shared" si="116"/>
        <v>0</v>
      </c>
      <c r="S521" s="39">
        <f t="shared" si="116"/>
        <v>1</v>
      </c>
      <c r="T521" s="39">
        <f t="shared" si="116"/>
        <v>1</v>
      </c>
      <c r="U521" s="39">
        <f t="shared" si="116"/>
        <v>0</v>
      </c>
      <c r="V521" s="39">
        <f t="shared" si="116"/>
        <v>0</v>
      </c>
      <c r="W521" s="39">
        <f t="shared" si="116"/>
        <v>1</v>
      </c>
      <c r="X521" s="39">
        <f t="shared" si="116"/>
        <v>2</v>
      </c>
      <c r="Y521" s="39">
        <f t="shared" si="116"/>
        <v>0</v>
      </c>
      <c r="Z521" s="39">
        <f t="shared" ref="Z521:AT521" si="117">Z19</f>
        <v>1</v>
      </c>
      <c r="AA521" s="39">
        <f t="shared" si="117"/>
        <v>2</v>
      </c>
      <c r="AB521" s="39">
        <f t="shared" si="117"/>
        <v>0</v>
      </c>
      <c r="AC521" s="39">
        <f t="shared" si="117"/>
        <v>0</v>
      </c>
      <c r="AD521" s="39">
        <f t="shared" si="117"/>
        <v>2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 t="str">
        <f t="shared" si="96"/>
        <v>ж</v>
      </c>
      <c r="CT521" s="39">
        <f t="shared" si="96"/>
        <v>4</v>
      </c>
    </row>
    <row r="522" spans="4:98" ht="15" hidden="1" customHeight="1" x14ac:dyDescent="0.2">
      <c r="D522" s="39">
        <f t="shared" si="97"/>
        <v>1</v>
      </c>
      <c r="F522" s="39">
        <f t="shared" si="98"/>
        <v>0</v>
      </c>
      <c r="G522" s="39">
        <f>G20</f>
        <v>1</v>
      </c>
      <c r="H522" s="39">
        <f t="shared" ref="H522:Y522" si="118">H20</f>
        <v>1</v>
      </c>
      <c r="I522" s="39">
        <f t="shared" si="118"/>
        <v>0</v>
      </c>
      <c r="J522" s="39">
        <f t="shared" si="118"/>
        <v>3</v>
      </c>
      <c r="K522" s="39">
        <f t="shared" si="108"/>
        <v>3</v>
      </c>
      <c r="L522" s="39">
        <f t="shared" si="118"/>
        <v>1</v>
      </c>
      <c r="M522" s="39">
        <f t="shared" si="118"/>
        <v>3</v>
      </c>
      <c r="N522" s="39">
        <f t="shared" si="118"/>
        <v>1</v>
      </c>
      <c r="O522" s="39">
        <f t="shared" si="118"/>
        <v>1</v>
      </c>
      <c r="P522" s="39">
        <f t="shared" si="118"/>
        <v>2</v>
      </c>
      <c r="Q522" s="39">
        <f t="shared" si="118"/>
        <v>2</v>
      </c>
      <c r="R522" s="39">
        <f t="shared" si="118"/>
        <v>0</v>
      </c>
      <c r="S522" s="39">
        <f t="shared" si="118"/>
        <v>1</v>
      </c>
      <c r="T522" s="39">
        <f t="shared" si="118"/>
        <v>1</v>
      </c>
      <c r="U522" s="39">
        <f t="shared" si="118"/>
        <v>0</v>
      </c>
      <c r="V522" s="39">
        <f t="shared" si="118"/>
        <v>0</v>
      </c>
      <c r="W522" s="39">
        <f t="shared" si="118"/>
        <v>2</v>
      </c>
      <c r="X522" s="39">
        <f t="shared" si="118"/>
        <v>2</v>
      </c>
      <c r="Y522" s="39">
        <f t="shared" si="118"/>
        <v>0</v>
      </c>
      <c r="Z522" s="39">
        <f t="shared" ref="Z522:AT522" si="119">Z20</f>
        <v>1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1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 t="str">
        <f t="shared" si="96"/>
        <v>м</v>
      </c>
      <c r="CT522" s="39">
        <f t="shared" si="96"/>
        <v>3</v>
      </c>
    </row>
    <row r="523" spans="4:98" ht="15" hidden="1" customHeight="1" x14ac:dyDescent="0.2">
      <c r="D523" s="39">
        <f t="shared" si="97"/>
        <v>1</v>
      </c>
      <c r="F523" s="39">
        <f t="shared" si="98"/>
        <v>0</v>
      </c>
      <c r="G523" s="39">
        <f>G21</f>
        <v>3</v>
      </c>
      <c r="H523" s="39">
        <f t="shared" ref="H523:Y523" si="120">H21</f>
        <v>0</v>
      </c>
      <c r="I523" s="39">
        <f t="shared" si="120"/>
        <v>2</v>
      </c>
      <c r="J523" s="39">
        <f t="shared" si="120"/>
        <v>3</v>
      </c>
      <c r="K523" s="39">
        <f t="shared" si="120"/>
        <v>3</v>
      </c>
      <c r="L523" s="39">
        <f t="shared" si="120"/>
        <v>0</v>
      </c>
      <c r="M523" s="39">
        <f>M21</f>
        <v>3</v>
      </c>
      <c r="N523" s="39">
        <f t="shared" si="120"/>
        <v>1</v>
      </c>
      <c r="O523" s="39">
        <f t="shared" si="120"/>
        <v>1</v>
      </c>
      <c r="P523" s="39">
        <f t="shared" si="120"/>
        <v>2</v>
      </c>
      <c r="Q523" s="39">
        <f t="shared" si="120"/>
        <v>3</v>
      </c>
      <c r="R523" s="39">
        <f t="shared" si="120"/>
        <v>2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2</v>
      </c>
      <c r="X523" s="39">
        <f t="shared" si="120"/>
        <v>1</v>
      </c>
      <c r="Y523" s="39">
        <f t="shared" si="120"/>
        <v>2</v>
      </c>
      <c r="Z523" s="39">
        <f t="shared" ref="Z523:AT523" si="121">Z21</f>
        <v>1</v>
      </c>
      <c r="AA523" s="39">
        <f t="shared" si="121"/>
        <v>2</v>
      </c>
      <c r="AB523" s="39">
        <f t="shared" si="121"/>
        <v>1</v>
      </c>
      <c r="AC523" s="39">
        <f t="shared" si="121"/>
        <v>1</v>
      </c>
      <c r="AD523" s="39">
        <f t="shared" si="121"/>
        <v>2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 t="str">
        <f t="shared" si="96"/>
        <v>м</v>
      </c>
      <c r="CT523" s="39">
        <f t="shared" si="96"/>
        <v>4</v>
      </c>
    </row>
    <row r="524" spans="4:98" ht="15" hidden="1" customHeight="1" x14ac:dyDescent="0.2">
      <c r="D524" s="39">
        <f t="shared" si="97"/>
        <v>2</v>
      </c>
      <c r="F524" s="39">
        <f t="shared" si="98"/>
        <v>0</v>
      </c>
      <c r="G524" s="39">
        <f t="shared" ref="G524:Y524" si="122">G22</f>
        <v>2</v>
      </c>
      <c r="H524" s="39">
        <f t="shared" si="122"/>
        <v>1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2</v>
      </c>
      <c r="Q524" s="39">
        <f t="shared" si="122"/>
        <v>0</v>
      </c>
      <c r="R524" s="39">
        <f t="shared" si="122"/>
        <v>1</v>
      </c>
      <c r="S524" s="39">
        <f t="shared" si="122"/>
        <v>1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1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1</v>
      </c>
      <c r="AE524" s="39">
        <f t="shared" si="123"/>
        <v>1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 t="str">
        <f t="shared" si="96"/>
        <v>ж</v>
      </c>
      <c r="CT524" s="39">
        <f t="shared" si="96"/>
        <v>3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284</v>
      </c>
      <c r="H1" s="149" t="s">
        <v>317</v>
      </c>
      <c r="I1" s="149" t="s">
        <v>318</v>
      </c>
      <c r="J1" s="149" t="s">
        <v>319</v>
      </c>
      <c r="K1" s="149" t="s">
        <v>320</v>
      </c>
      <c r="T1" s="149" t="s">
        <v>239</v>
      </c>
    </row>
    <row r="2" spans="1:20" ht="30" x14ac:dyDescent="0.25">
      <c r="A2" s="157" t="s">
        <v>317</v>
      </c>
      <c r="B2" s="158" t="s">
        <v>318</v>
      </c>
      <c r="C2" s="159" t="s">
        <v>319</v>
      </c>
      <c r="H2" s="149" t="s">
        <v>321</v>
      </c>
      <c r="I2" s="149" t="s">
        <v>322</v>
      </c>
      <c r="J2" s="149" t="s">
        <v>323</v>
      </c>
      <c r="K2" s="149" t="s">
        <v>324</v>
      </c>
    </row>
    <row r="3" spans="1:20" ht="30" x14ac:dyDescent="0.25">
      <c r="A3" s="160" t="s">
        <v>321</v>
      </c>
      <c r="B3" s="161" t="s">
        <v>322</v>
      </c>
      <c r="C3" s="162" t="s">
        <v>323</v>
      </c>
      <c r="H3" s="149" t="s">
        <v>325</v>
      </c>
      <c r="I3" s="149" t="s">
        <v>326</v>
      </c>
      <c r="J3" s="149" t="s">
        <v>327</v>
      </c>
      <c r="K3" s="149" t="s">
        <v>328</v>
      </c>
    </row>
    <row r="4" spans="1:20" ht="30" x14ac:dyDescent="0.25">
      <c r="A4" s="160" t="s">
        <v>325</v>
      </c>
      <c r="B4" s="161" t="s">
        <v>326</v>
      </c>
      <c r="C4" s="162" t="s">
        <v>327</v>
      </c>
      <c r="H4" s="149" t="s">
        <v>329</v>
      </c>
      <c r="I4" s="149" t="s">
        <v>330</v>
      </c>
      <c r="J4" s="149" t="s">
        <v>331</v>
      </c>
      <c r="K4" s="149" t="s">
        <v>332</v>
      </c>
    </row>
    <row r="5" spans="1:20" ht="30" x14ac:dyDescent="0.25">
      <c r="A5" s="160" t="s">
        <v>329</v>
      </c>
      <c r="B5" s="161" t="s">
        <v>330</v>
      </c>
      <c r="C5" s="162" t="s">
        <v>331</v>
      </c>
      <c r="H5" s="149" t="s">
        <v>333</v>
      </c>
      <c r="I5" s="149" t="s">
        <v>334</v>
      </c>
      <c r="J5" s="149" t="s">
        <v>335</v>
      </c>
      <c r="K5" s="149" t="s">
        <v>336</v>
      </c>
    </row>
    <row r="6" spans="1:20" ht="30" x14ac:dyDescent="0.25">
      <c r="A6" s="160" t="s">
        <v>333</v>
      </c>
      <c r="B6" s="161" t="s">
        <v>334</v>
      </c>
      <c r="C6" s="162" t="s">
        <v>335</v>
      </c>
      <c r="H6" s="149" t="s">
        <v>337</v>
      </c>
      <c r="I6" s="149" t="s">
        <v>338</v>
      </c>
      <c r="J6" s="149" t="s">
        <v>339</v>
      </c>
      <c r="K6" s="149" t="s">
        <v>340</v>
      </c>
    </row>
    <row r="7" spans="1:20" ht="45" x14ac:dyDescent="0.25">
      <c r="A7" s="160" t="s">
        <v>337</v>
      </c>
      <c r="B7" s="161" t="s">
        <v>338</v>
      </c>
      <c r="C7" s="162" t="s">
        <v>339</v>
      </c>
      <c r="H7" s="149" t="s">
        <v>341</v>
      </c>
      <c r="I7" s="149" t="s">
        <v>342</v>
      </c>
      <c r="J7" s="149" t="s">
        <v>343</v>
      </c>
      <c r="K7" s="149" t="s">
        <v>344</v>
      </c>
    </row>
    <row r="8" spans="1:20" ht="30" x14ac:dyDescent="0.25">
      <c r="A8" s="160" t="s">
        <v>341</v>
      </c>
      <c r="B8" s="161" t="s">
        <v>342</v>
      </c>
      <c r="C8" s="162" t="s">
        <v>343</v>
      </c>
      <c r="H8" s="149" t="s">
        <v>345</v>
      </c>
      <c r="I8" s="149" t="s">
        <v>346</v>
      </c>
      <c r="J8" s="149" t="s">
        <v>347</v>
      </c>
      <c r="K8" s="149" t="s">
        <v>348</v>
      </c>
    </row>
    <row r="9" spans="1:20" x14ac:dyDescent="0.25">
      <c r="A9" s="160" t="s">
        <v>345</v>
      </c>
      <c r="B9" s="161" t="s">
        <v>346</v>
      </c>
      <c r="C9" s="162" t="s">
        <v>347</v>
      </c>
      <c r="H9" s="149" t="s">
        <v>349</v>
      </c>
      <c r="I9" s="149" t="s">
        <v>350</v>
      </c>
      <c r="J9" s="149" t="s">
        <v>351</v>
      </c>
      <c r="K9" s="149" t="s">
        <v>352</v>
      </c>
    </row>
    <row r="10" spans="1:20" ht="30" x14ac:dyDescent="0.25">
      <c r="A10" s="160" t="s">
        <v>349</v>
      </c>
      <c r="B10" s="161" t="s">
        <v>350</v>
      </c>
      <c r="C10" s="162" t="s">
        <v>351</v>
      </c>
      <c r="H10" s="149" t="s">
        <v>353</v>
      </c>
      <c r="I10" s="149" t="s">
        <v>354</v>
      </c>
      <c r="J10" s="149" t="s">
        <v>355</v>
      </c>
      <c r="K10" s="149" t="s">
        <v>356</v>
      </c>
    </row>
    <row r="11" spans="1:20" ht="30.75" thickBot="1" x14ac:dyDescent="0.3">
      <c r="A11" s="163" t="s">
        <v>353</v>
      </c>
      <c r="B11" s="164" t="s">
        <v>354</v>
      </c>
      <c r="C11" s="165" t="s">
        <v>355</v>
      </c>
      <c r="H11" s="149" t="s">
        <v>357</v>
      </c>
      <c r="I11" s="149">
        <v>612</v>
      </c>
      <c r="J11" s="149" t="s">
        <v>358</v>
      </c>
      <c r="K11" s="149" t="s">
        <v>359</v>
      </c>
    </row>
    <row r="12" spans="1:20" ht="15.75" thickBot="1" x14ac:dyDescent="0.3">
      <c r="C12" s="151" t="s">
        <v>239</v>
      </c>
      <c r="H12" s="149" t="s">
        <v>360</v>
      </c>
      <c r="I12" s="149">
        <v>613</v>
      </c>
      <c r="J12" s="149" t="s">
        <v>361</v>
      </c>
      <c r="K12" s="149" t="s">
        <v>362</v>
      </c>
    </row>
    <row r="13" spans="1:20" x14ac:dyDescent="0.25">
      <c r="A13" s="157" t="s">
        <v>357</v>
      </c>
      <c r="B13" s="158">
        <v>612</v>
      </c>
      <c r="C13" s="159" t="s">
        <v>358</v>
      </c>
      <c r="H13" s="149" t="s">
        <v>363</v>
      </c>
      <c r="I13" s="149">
        <v>615</v>
      </c>
      <c r="J13" s="149" t="s">
        <v>364</v>
      </c>
      <c r="K13" s="149" t="s">
        <v>365</v>
      </c>
    </row>
    <row r="14" spans="1:20" x14ac:dyDescent="0.25">
      <c r="A14" s="160" t="s">
        <v>360</v>
      </c>
      <c r="B14" s="161">
        <v>613</v>
      </c>
      <c r="C14" s="162" t="s">
        <v>361</v>
      </c>
      <c r="H14" s="149" t="s">
        <v>366</v>
      </c>
      <c r="I14" s="149">
        <v>620</v>
      </c>
      <c r="J14" s="149" t="s">
        <v>367</v>
      </c>
      <c r="K14" s="149" t="s">
        <v>368</v>
      </c>
    </row>
    <row r="15" spans="1:20" x14ac:dyDescent="0.25">
      <c r="A15" s="160" t="s">
        <v>363</v>
      </c>
      <c r="B15" s="161">
        <v>615</v>
      </c>
      <c r="C15" s="162" t="s">
        <v>364</v>
      </c>
      <c r="H15" s="149" t="s">
        <v>369</v>
      </c>
      <c r="I15" s="149">
        <v>625</v>
      </c>
      <c r="J15" s="149" t="s">
        <v>370</v>
      </c>
      <c r="K15" s="149" t="s">
        <v>371</v>
      </c>
    </row>
    <row r="16" spans="1:20" ht="30" x14ac:dyDescent="0.25">
      <c r="A16" s="160" t="s">
        <v>366</v>
      </c>
      <c r="B16" s="161">
        <v>620</v>
      </c>
      <c r="C16" s="162" t="s">
        <v>367</v>
      </c>
      <c r="H16" s="149" t="s">
        <v>372</v>
      </c>
      <c r="I16" s="149">
        <v>630</v>
      </c>
      <c r="J16" s="149" t="s">
        <v>373</v>
      </c>
      <c r="K16" s="149" t="s">
        <v>374</v>
      </c>
    </row>
    <row r="17" spans="1:11" ht="30" x14ac:dyDescent="0.25">
      <c r="A17" s="160" t="s">
        <v>369</v>
      </c>
      <c r="B17" s="161">
        <v>625</v>
      </c>
      <c r="C17" s="162" t="s">
        <v>370</v>
      </c>
      <c r="H17" s="149" t="s">
        <v>375</v>
      </c>
      <c r="I17" s="149">
        <v>635</v>
      </c>
      <c r="J17" s="149" t="s">
        <v>376</v>
      </c>
      <c r="K17" s="149" t="s">
        <v>377</v>
      </c>
    </row>
    <row r="18" spans="1:11" ht="30" x14ac:dyDescent="0.25">
      <c r="A18" s="160" t="s">
        <v>372</v>
      </c>
      <c r="B18" s="161">
        <v>630</v>
      </c>
      <c r="C18" s="162" t="s">
        <v>373</v>
      </c>
      <c r="H18" s="149" t="s">
        <v>378</v>
      </c>
      <c r="I18" s="149">
        <v>645</v>
      </c>
      <c r="J18" s="149" t="s">
        <v>379</v>
      </c>
      <c r="K18" s="149" t="s">
        <v>380</v>
      </c>
    </row>
    <row r="19" spans="1:11" ht="30" x14ac:dyDescent="0.25">
      <c r="A19" s="160" t="s">
        <v>375</v>
      </c>
      <c r="B19" s="161">
        <v>635</v>
      </c>
      <c r="C19" s="162" t="s">
        <v>376</v>
      </c>
      <c r="H19" s="149" t="s">
        <v>381</v>
      </c>
      <c r="I19" s="149">
        <v>650</v>
      </c>
      <c r="J19" s="149" t="s">
        <v>382</v>
      </c>
      <c r="K19" s="149" t="s">
        <v>383</v>
      </c>
    </row>
    <row r="20" spans="1:11" x14ac:dyDescent="0.25">
      <c r="A20" s="160" t="s">
        <v>378</v>
      </c>
      <c r="B20" s="161">
        <v>645</v>
      </c>
      <c r="C20" s="162" t="s">
        <v>379</v>
      </c>
      <c r="H20" s="149" t="s">
        <v>384</v>
      </c>
      <c r="I20" s="149">
        <v>1434</v>
      </c>
      <c r="J20" s="149" t="s">
        <v>385</v>
      </c>
      <c r="K20" s="149" t="s">
        <v>386</v>
      </c>
    </row>
    <row r="21" spans="1:11" ht="30" x14ac:dyDescent="0.25">
      <c r="A21" s="160" t="s">
        <v>381</v>
      </c>
      <c r="B21" s="161">
        <v>650</v>
      </c>
      <c r="C21" s="162" t="s">
        <v>382</v>
      </c>
      <c r="H21" s="149" t="s">
        <v>387</v>
      </c>
      <c r="I21" s="149">
        <v>1439</v>
      </c>
      <c r="J21" s="149" t="s">
        <v>388</v>
      </c>
      <c r="K21" s="149" t="s">
        <v>389</v>
      </c>
    </row>
    <row r="22" spans="1:11" ht="30" x14ac:dyDescent="0.25">
      <c r="A22" s="160" t="s">
        <v>384</v>
      </c>
      <c r="B22" s="161">
        <v>1434</v>
      </c>
      <c r="C22" s="162" t="s">
        <v>385</v>
      </c>
      <c r="H22" s="149" t="s">
        <v>390</v>
      </c>
      <c r="I22" s="149">
        <v>1444</v>
      </c>
      <c r="J22" s="149" t="s">
        <v>391</v>
      </c>
      <c r="K22" s="149" t="s">
        <v>392</v>
      </c>
    </row>
    <row r="23" spans="1:11" ht="30" x14ac:dyDescent="0.25">
      <c r="A23" s="160" t="s">
        <v>387</v>
      </c>
      <c r="B23" s="161">
        <v>1439</v>
      </c>
      <c r="C23" s="162" t="s">
        <v>388</v>
      </c>
      <c r="H23" s="149" t="s">
        <v>393</v>
      </c>
      <c r="I23" s="149">
        <v>1449</v>
      </c>
      <c r="J23" s="149" t="s">
        <v>379</v>
      </c>
      <c r="K23" s="149" t="s">
        <v>394</v>
      </c>
    </row>
    <row r="24" spans="1:11" ht="30" x14ac:dyDescent="0.25">
      <c r="A24" s="160" t="s">
        <v>390</v>
      </c>
      <c r="B24" s="161">
        <v>1444</v>
      </c>
      <c r="C24" s="162" t="s">
        <v>391</v>
      </c>
      <c r="H24" s="149" t="s">
        <v>395</v>
      </c>
      <c r="I24" s="149">
        <v>1454</v>
      </c>
      <c r="J24" s="149" t="s">
        <v>382</v>
      </c>
      <c r="K24" s="149" t="s">
        <v>396</v>
      </c>
    </row>
    <row r="25" spans="1:11" x14ac:dyDescent="0.25">
      <c r="A25" s="160" t="s">
        <v>393</v>
      </c>
      <c r="B25" s="161">
        <v>1449</v>
      </c>
      <c r="C25" s="162" t="s">
        <v>379</v>
      </c>
      <c r="H25" s="149" t="s">
        <v>397</v>
      </c>
      <c r="I25" s="149">
        <v>1459</v>
      </c>
      <c r="J25" s="149" t="s">
        <v>398</v>
      </c>
      <c r="K25" s="149" t="s">
        <v>399</v>
      </c>
    </row>
    <row r="26" spans="1:11" ht="30" x14ac:dyDescent="0.25">
      <c r="A26" s="160" t="s">
        <v>395</v>
      </c>
      <c r="B26" s="161">
        <v>1454</v>
      </c>
      <c r="C26" s="162" t="s">
        <v>382</v>
      </c>
      <c r="H26" s="149" t="s">
        <v>400</v>
      </c>
      <c r="I26" s="149">
        <v>129</v>
      </c>
      <c r="J26" s="149" t="s">
        <v>401</v>
      </c>
      <c r="K26" s="149" t="s">
        <v>402</v>
      </c>
    </row>
    <row r="27" spans="1:11" ht="30" x14ac:dyDescent="0.25">
      <c r="A27" s="160" t="s">
        <v>397</v>
      </c>
      <c r="B27" s="161">
        <v>1459</v>
      </c>
      <c r="C27" s="162" t="s">
        <v>398</v>
      </c>
      <c r="H27" s="149" t="s">
        <v>403</v>
      </c>
      <c r="I27" s="149">
        <v>132</v>
      </c>
      <c r="J27" s="149" t="s">
        <v>404</v>
      </c>
      <c r="K27" s="149" t="s">
        <v>405</v>
      </c>
    </row>
    <row r="28" spans="1:11" ht="30" x14ac:dyDescent="0.25">
      <c r="A28" s="160" t="s">
        <v>400</v>
      </c>
      <c r="B28" s="161">
        <v>129</v>
      </c>
      <c r="C28" s="162" t="s">
        <v>401</v>
      </c>
      <c r="H28" s="149" t="s">
        <v>406</v>
      </c>
      <c r="I28" s="149">
        <v>136</v>
      </c>
      <c r="J28" s="149" t="s">
        <v>407</v>
      </c>
      <c r="K28" s="149" t="s">
        <v>408</v>
      </c>
    </row>
    <row r="29" spans="1:11" ht="30" x14ac:dyDescent="0.25">
      <c r="A29" s="160" t="s">
        <v>403</v>
      </c>
      <c r="B29" s="161">
        <v>132</v>
      </c>
      <c r="C29" s="162" t="s">
        <v>404</v>
      </c>
      <c r="H29" s="149" t="s">
        <v>409</v>
      </c>
      <c r="J29" s="149" t="s">
        <v>410</v>
      </c>
      <c r="K29" s="149" t="s">
        <v>411</v>
      </c>
    </row>
    <row r="30" spans="1:11" ht="30" x14ac:dyDescent="0.25">
      <c r="A30" s="160" t="s">
        <v>406</v>
      </c>
      <c r="B30" s="161">
        <v>136</v>
      </c>
      <c r="C30" s="162" t="s">
        <v>407</v>
      </c>
    </row>
    <row r="31" spans="1:11" ht="15.75" thickBot="1" x14ac:dyDescent="0.3">
      <c r="A31" s="163" t="s">
        <v>409</v>
      </c>
      <c r="B31" s="164"/>
      <c r="C31" s="165" t="s">
        <v>410</v>
      </c>
    </row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6" width="5.7109375" style="112" customWidth="1"/>
    <col min="27" max="27" width="5" style="112" customWidth="1"/>
    <col min="28" max="28" width="5.7109375" style="112" customWidth="1"/>
    <col min="29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11111</v>
      </c>
      <c r="B1" s="17" t="str">
        <f>IF(Протокол!A3=1,LOWER(Протокол!D3),служ!A57)</f>
        <v>Логин не указан! Введите его на листе Работа</v>
      </c>
      <c r="C1" s="17" t="str">
        <f>IF(Протокол!A3=1,LOWER(Протокол!D3),"")</f>
        <v/>
      </c>
      <c r="M1" s="17">
        <f>LEN(A1)+LEN(B1)+LEN(C1)</f>
        <v>49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354</v>
      </c>
      <c r="GG1" s="42">
        <f ca="1">NOW()</f>
        <v>44277.077169791664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Заполнение отчета не закончено. Продолжите работу!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0</v>
      </c>
      <c r="C3" s="111" t="s">
        <v>161</v>
      </c>
      <c r="D3" s="184" t="str">
        <f>служ!B10&amp;"  "&amp;служ!B11</f>
        <v>Проверочная работа по русскому языку  6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1К1</v>
      </c>
      <c r="E5" s="119" t="str">
        <f>служ!D32</f>
        <v>1К2</v>
      </c>
      <c r="F5" s="119" t="str">
        <f>служ!E32</f>
        <v>1К3</v>
      </c>
      <c r="G5" s="119" t="str">
        <f>служ!F32</f>
        <v>2К1</v>
      </c>
      <c r="H5" s="119" t="str">
        <f>служ!G32</f>
        <v>2К2</v>
      </c>
      <c r="I5" s="119" t="str">
        <f>служ!H32</f>
        <v>2К3</v>
      </c>
      <c r="J5" s="119" t="str">
        <f>служ!I32</f>
        <v>2К4</v>
      </c>
      <c r="K5" s="119" t="str">
        <f>служ!J32</f>
        <v>3(1)</v>
      </c>
      <c r="L5" s="119" t="str">
        <f>служ!K32</f>
        <v>3(2)</v>
      </c>
      <c r="M5" s="119" t="str">
        <f>служ!L32</f>
        <v>4</v>
      </c>
      <c r="N5" s="119" t="str">
        <f>служ!C36</f>
        <v>5</v>
      </c>
      <c r="O5" s="119" t="str">
        <f>служ!D36</f>
        <v>6</v>
      </c>
      <c r="P5" s="119" t="str">
        <f>служ!E36</f>
        <v>7(1)</v>
      </c>
      <c r="Q5" s="119" t="str">
        <f>служ!F36</f>
        <v>7(2)</v>
      </c>
      <c r="R5" s="119" t="str">
        <f>служ!G36</f>
        <v>8(1)</v>
      </c>
      <c r="S5" s="119" t="str">
        <f>служ!H36</f>
        <v>8(2)</v>
      </c>
      <c r="T5" s="119" t="str">
        <f>служ!I36</f>
        <v>9</v>
      </c>
      <c r="U5" s="119" t="str">
        <f>служ!J36</f>
        <v>10</v>
      </c>
      <c r="V5" s="119" t="str">
        <f>служ!K36</f>
        <v>11</v>
      </c>
      <c r="W5" s="119" t="str">
        <f>служ!L36</f>
        <v>12(1)</v>
      </c>
      <c r="X5" s="119" t="str">
        <f>служ!C40</f>
        <v>12(2)</v>
      </c>
      <c r="Y5" s="119" t="str">
        <f>служ!D40</f>
        <v>13(1)</v>
      </c>
      <c r="Z5" s="119" t="str">
        <f>служ!E40</f>
        <v>13(2)</v>
      </c>
      <c r="AA5" s="119" t="str">
        <f>служ!F40</f>
        <v>14(1)</v>
      </c>
      <c r="AB5" s="119" t="str">
        <f>служ!G40</f>
        <v>14(2)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236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60001</v>
      </c>
      <c r="D6" s="118">
        <f>IF(Протокол!G10="","",Протокол!G10)</f>
        <v>1</v>
      </c>
      <c r="E6" s="118">
        <f>IF(Протокол!H10="","",Протокол!H10)</f>
        <v>0</v>
      </c>
      <c r="F6" s="118">
        <f>IF(Протокол!I10="","",Протокол!I10)</f>
        <v>2</v>
      </c>
      <c r="G6" s="118">
        <f>IF(Протокол!J10="","",Протокол!J10)</f>
        <v>3</v>
      </c>
      <c r="H6" s="118">
        <f>IF(Протокол!K10="","",Протокол!K10)</f>
        <v>3</v>
      </c>
      <c r="I6" s="118">
        <f>IF(Протокол!L10="","",Протокол!L10)</f>
        <v>1</v>
      </c>
      <c r="J6" s="118">
        <f>IF(Протокол!M10="","",Протокол!M10)</f>
        <v>3</v>
      </c>
      <c r="K6" s="118">
        <f>IF(Протокол!N10="","",Протокол!N10)</f>
        <v>1</v>
      </c>
      <c r="L6" s="118">
        <f>IF(Протокол!O10="","",Протокол!O10)</f>
        <v>1</v>
      </c>
      <c r="M6" s="118">
        <f>IF(Протокол!P10="","",Протокол!P10)</f>
        <v>2</v>
      </c>
      <c r="N6" s="118">
        <f>IF(Протокол!Q10="","",Протокол!Q10)</f>
        <v>2</v>
      </c>
      <c r="O6" s="118">
        <f>IF(Протокол!R10="","",Протокол!R10)</f>
        <v>1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0</v>
      </c>
      <c r="S6" s="118">
        <f>IF(Протокол!V10="","",Протокол!V10)</f>
        <v>0</v>
      </c>
      <c r="T6" s="118">
        <f>IF(Протокол!W10="","",Протокол!W10)</f>
        <v>1</v>
      </c>
      <c r="U6" s="118">
        <f>IF(Протокол!X10="","",Протокол!X10)</f>
        <v>0</v>
      </c>
      <c r="V6" s="118">
        <f>IF(Протокол!Y10="","",Протокол!Y10)</f>
        <v>0</v>
      </c>
      <c r="W6" s="118">
        <f>IF(Протокол!Z10="","",Протокол!Z10)</f>
        <v>1</v>
      </c>
      <c r="X6" s="118">
        <f>IF(Протокол!AA10="","",Протокол!AA10)</f>
        <v>1</v>
      </c>
      <c r="Y6" s="118">
        <f>IF(Протокол!AB10="","",Протокол!AB10)</f>
        <v>0</v>
      </c>
      <c r="Z6" s="118">
        <f>IF(Протокол!AC10="","",Протокол!AC10)</f>
        <v>0</v>
      </c>
      <c r="AA6" s="118">
        <f>IF(Протокол!AD10="","",Протокол!AD10)</f>
        <v>2</v>
      </c>
      <c r="AB6" s="118">
        <f>IF(Протокол!AE10="","",Протокол!AE10)</f>
        <v>0</v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27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/>
      </c>
      <c r="AV6" s="118" t="str">
        <f>IF(Протокол!CS10="","",Протокол!CS10)</f>
        <v>ж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60002</v>
      </c>
      <c r="D7" s="118">
        <f>IF(Протокол!G11="","",Протокол!G11)</f>
        <v>3</v>
      </c>
      <c r="E7" s="118">
        <f>IF(Протокол!H11="","",Протокол!H11)</f>
        <v>2</v>
      </c>
      <c r="F7" s="118">
        <f>IF(Протокол!I11="","",Протокол!I11)</f>
        <v>1</v>
      </c>
      <c r="G7" s="118">
        <f>IF(Протокол!J11="","",Протокол!J11)</f>
        <v>0</v>
      </c>
      <c r="H7" s="118">
        <f>IF(Протокол!K11="","",Протокол!K11)</f>
        <v>0</v>
      </c>
      <c r="I7" s="118">
        <f>IF(Протокол!L11="","",Протокол!L11)</f>
        <v>0</v>
      </c>
      <c r="J7" s="118">
        <f>IF(Протокол!M11="","",Протокол!M11)</f>
        <v>0</v>
      </c>
      <c r="K7" s="118">
        <f>IF(Протокол!N11="","",Протокол!N11)</f>
        <v>0</v>
      </c>
      <c r="L7" s="118">
        <f>IF(Протокол!O11="","",Протокол!O11)</f>
        <v>0</v>
      </c>
      <c r="M7" s="118">
        <f>IF(Протокол!P11="","",Протокол!P11)</f>
        <v>2</v>
      </c>
      <c r="N7" s="118">
        <f>IF(Протокол!Q11="","",Протокол!Q11)</f>
        <v>0</v>
      </c>
      <c r="O7" s="118">
        <f>IF(Протокол!R11="","",Протокол!R11)</f>
        <v>2</v>
      </c>
      <c r="P7" s="118">
        <f>IF(Протокол!S11="","",Протокол!S11)</f>
        <v>0</v>
      </c>
      <c r="Q7" s="118">
        <f>IF(Протокол!T11="","",Протокол!T11)</f>
        <v>0</v>
      </c>
      <c r="R7" s="118">
        <f>IF(Протокол!U11="","",Протокол!U11)</f>
        <v>0</v>
      </c>
      <c r="S7" s="118">
        <f>IF(Протокол!V11="","",Протокол!V11)</f>
        <v>0</v>
      </c>
      <c r="T7" s="118">
        <f>IF(Протокол!W11="","",Протокол!W11)</f>
        <v>2</v>
      </c>
      <c r="U7" s="118">
        <f>IF(Протокол!X11="","",Протокол!X11)</f>
        <v>0</v>
      </c>
      <c r="V7" s="118">
        <f>IF(Протокол!Y11="","",Протокол!Y11)</f>
        <v>0</v>
      </c>
      <c r="W7" s="118">
        <f>IF(Протокол!Z11="","",Протокол!Z11)</f>
        <v>0</v>
      </c>
      <c r="X7" s="118">
        <f>IF(Протокол!AA11="","",Протокол!AA11)</f>
        <v>0</v>
      </c>
      <c r="Y7" s="118">
        <f>IF(Протокол!AB11="","",Протокол!AB11)</f>
        <v>1</v>
      </c>
      <c r="Z7" s="118">
        <f>IF(Протокол!AC11="","",Протокол!AC11)</f>
        <v>1</v>
      </c>
      <c r="AA7" s="118">
        <f>IF(Протокол!AD11="","",Протокол!AD11)</f>
        <v>2</v>
      </c>
      <c r="AB7" s="118">
        <f>IF(Протокол!AE11="","",Протокол!AE11)</f>
        <v>0</v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16</v>
      </c>
      <c r="AS7" s="116">
        <f>IF(Протокол!D11="","",Протокол!D11)</f>
        <v>1</v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>ж</v>
      </c>
      <c r="AW7" s="118">
        <f>IF(Протокол!CT11="","",Протокол!CT11)</f>
        <v>3</v>
      </c>
      <c r="AX7" s="118"/>
    </row>
    <row r="8" spans="1:255" s="116" customFormat="1" x14ac:dyDescent="0.2">
      <c r="A8" s="116">
        <f t="shared" si="0"/>
        <v>1</v>
      </c>
      <c r="B8" s="117">
        <f>IF(Протокол!B12="","",Протокол!B12)</f>
        <v>3</v>
      </c>
      <c r="C8" s="117">
        <f>IF(AND(Протокол!F12="",Протокол!D12=""),"",Протокол!C12)</f>
        <v>60003</v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>отсутствовал</v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1</v>
      </c>
      <c r="B9" s="117">
        <f>IF(Протокол!B13="","",Протокол!B13)</f>
        <v>4</v>
      </c>
      <c r="C9" s="117">
        <f>IF(AND(Протокол!F13="",Протокол!D13=""),"",Протокол!C13)</f>
        <v>60004</v>
      </c>
      <c r="D9" s="118">
        <f>IF(Протокол!G13="","",Протокол!G13)</f>
        <v>0</v>
      </c>
      <c r="E9" s="118">
        <f>IF(Протокол!H13="","",Протокол!H13)</f>
        <v>1</v>
      </c>
      <c r="F9" s="118">
        <f>IF(Протокол!I13="","",Протокол!I13)</f>
        <v>2</v>
      </c>
      <c r="G9" s="118">
        <f>IF(Протокол!J13="","",Протокол!J13)</f>
        <v>3</v>
      </c>
      <c r="H9" s="118">
        <f>IF(Протокол!K13="","",Протокол!K13)</f>
        <v>1</v>
      </c>
      <c r="I9" s="118">
        <f>IF(Протокол!L13="","",Протокол!L13)</f>
        <v>0</v>
      </c>
      <c r="J9" s="118">
        <f>IF(Протокол!M13="","",Протокол!M13)</f>
        <v>0</v>
      </c>
      <c r="K9" s="118">
        <f>IF(Протокол!N13="","",Протокол!N13)</f>
        <v>1</v>
      </c>
      <c r="L9" s="118">
        <f>IF(Протокол!O13="","",Протокол!O13)</f>
        <v>0</v>
      </c>
      <c r="M9" s="118">
        <f>IF(Протокол!P13="","",Протокол!P13)</f>
        <v>2</v>
      </c>
      <c r="N9" s="118">
        <f>IF(Протокол!Q13="","",Протокол!Q13)</f>
        <v>0</v>
      </c>
      <c r="O9" s="118">
        <f>IF(Протокол!R13="","",Протокол!R13)</f>
        <v>1</v>
      </c>
      <c r="P9" s="118">
        <f>IF(Протокол!S13="","",Протокол!S13)</f>
        <v>1</v>
      </c>
      <c r="Q9" s="118">
        <f>IF(Протокол!T13="","",Протокол!T13)</f>
        <v>0</v>
      </c>
      <c r="R9" s="118">
        <f>IF(Протокол!U13="","",Протокол!U13)</f>
        <v>2</v>
      </c>
      <c r="S9" s="118">
        <f>IF(Протокол!V13="","",Протокол!V13)</f>
        <v>0</v>
      </c>
      <c r="T9" s="118">
        <f>IF(Протокол!W13="","",Протокол!W13)</f>
        <v>0</v>
      </c>
      <c r="U9" s="118">
        <f>IF(Протокол!X13="","",Протокол!X13)</f>
        <v>0</v>
      </c>
      <c r="V9" s="118">
        <f>IF(Протокол!Y13="","",Протокол!Y13)</f>
        <v>0</v>
      </c>
      <c r="W9" s="118">
        <f>IF(Протокол!Z13="","",Протокол!Z13)</f>
        <v>0</v>
      </c>
      <c r="X9" s="118">
        <f>IF(Протокол!AA13="","",Протокол!AA13)</f>
        <v>0</v>
      </c>
      <c r="Y9" s="118">
        <f>IF(Протокол!AB13="","",Протокол!AB13)</f>
        <v>0</v>
      </c>
      <c r="Z9" s="118">
        <f>IF(Протокол!AC13="","",Протокол!AC13)</f>
        <v>0</v>
      </c>
      <c r="AA9" s="118">
        <f>IF(Протокол!AD13="","",Протокол!AD13)</f>
        <v>0</v>
      </c>
      <c r="AB9" s="118">
        <f>IF(Протокол!AE13="","",Протокол!AE13)</f>
        <v>0</v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>
        <f>IF(AND(LEN(C9)&gt;0,AS9&gt;0),Протокол!CU13,"")</f>
        <v>14</v>
      </c>
      <c r="AS9" s="116">
        <f>IF(Протокол!D13="","",Протокол!D13)</f>
        <v>2</v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>м</v>
      </c>
      <c r="AW9" s="118">
        <f>IF(Протокол!CT13="","",Протокол!CT13)</f>
        <v>3</v>
      </c>
      <c r="AX9" s="118"/>
    </row>
    <row r="10" spans="1:255" s="116" customFormat="1" x14ac:dyDescent="0.2">
      <c r="A10" s="116">
        <f t="shared" si="0"/>
        <v>1</v>
      </c>
      <c r="B10" s="117">
        <f>IF(Протокол!B14="","",Протокол!B14)</f>
        <v>5</v>
      </c>
      <c r="C10" s="117">
        <f>IF(AND(Протокол!F14="",Протокол!D14=""),"",Протокол!C14)</f>
        <v>60005</v>
      </c>
      <c r="D10" s="118">
        <f>IF(Протокол!G14="","",Протокол!G14)</f>
        <v>3</v>
      </c>
      <c r="E10" s="118">
        <f>IF(Протокол!H14="","",Протокол!H14)</f>
        <v>2</v>
      </c>
      <c r="F10" s="118">
        <f>IF(Протокол!I14="","",Протокол!I14)</f>
        <v>2</v>
      </c>
      <c r="G10" s="118">
        <f>IF(Протокол!J14="","",Протокол!J14)</f>
        <v>3</v>
      </c>
      <c r="H10" s="118">
        <f>IF(Протокол!K14="","",Протокол!K14)</f>
        <v>3</v>
      </c>
      <c r="I10" s="118">
        <f>IF(Протокол!L14="","",Протокол!L14)</f>
        <v>3</v>
      </c>
      <c r="J10" s="118">
        <f>IF(Протокол!M14="","",Протокол!M14)</f>
        <v>3</v>
      </c>
      <c r="K10" s="118">
        <f>IF(Протокол!N14="","",Протокол!N14)</f>
        <v>1</v>
      </c>
      <c r="L10" s="118">
        <f>IF(Протокол!O14="","",Протокол!O14)</f>
        <v>1</v>
      </c>
      <c r="M10" s="118">
        <f>IF(Протокол!P14="","",Протокол!P14)</f>
        <v>0</v>
      </c>
      <c r="N10" s="118">
        <f>IF(Протокол!Q14="","",Протокол!Q14)</f>
        <v>3</v>
      </c>
      <c r="O10" s="118">
        <f>IF(Протокол!R14="","",Протокол!R14)</f>
        <v>2</v>
      </c>
      <c r="P10" s="118">
        <f>IF(Протокол!S14="","",Протокол!S14)</f>
        <v>1</v>
      </c>
      <c r="Q10" s="118">
        <f>IF(Протокол!T14="","",Протокол!T14)</f>
        <v>0</v>
      </c>
      <c r="R10" s="118">
        <f>IF(Протокол!U14="","",Протокол!U14)</f>
        <v>2</v>
      </c>
      <c r="S10" s="118">
        <f>IF(Протокол!V14="","",Протокол!V14)</f>
        <v>1</v>
      </c>
      <c r="T10" s="118">
        <f>IF(Протокол!W14="","",Протокол!W14)</f>
        <v>2</v>
      </c>
      <c r="U10" s="118">
        <f>IF(Протокол!X14="","",Протокол!X14)</f>
        <v>3</v>
      </c>
      <c r="V10" s="118">
        <f>IF(Протокол!Y14="","",Протокол!Y14)</f>
        <v>2</v>
      </c>
      <c r="W10" s="118">
        <f>IF(Протокол!Z14="","",Протокол!Z14)</f>
        <v>1</v>
      </c>
      <c r="X10" s="118">
        <f>IF(Протокол!AA14="","",Протокол!AA14)</f>
        <v>0</v>
      </c>
      <c r="Y10" s="118">
        <f>IF(Протокол!AB14="","",Протокол!AB14)</f>
        <v>1</v>
      </c>
      <c r="Z10" s="118">
        <f>IF(Протокол!AC14="","",Протокол!AC14)</f>
        <v>0</v>
      </c>
      <c r="AA10" s="118">
        <f>IF(Протокол!AD14="","",Протокол!AD14)</f>
        <v>2</v>
      </c>
      <c r="AB10" s="118">
        <f>IF(Протокол!AE14="","",Протокол!AE14)</f>
        <v>0</v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>
        <f>IF(AND(LEN(C10)&gt;0,AS10&gt;0),Протокол!CU14,"")</f>
        <v>41</v>
      </c>
      <c r="AS10" s="116">
        <f>IF(Протокол!D14="","",Протокол!D14)</f>
        <v>2</v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>ж</v>
      </c>
      <c r="AW10" s="118">
        <f>IF(Протокол!CT14="","",Протокол!CT14)</f>
        <v>4</v>
      </c>
      <c r="AX10" s="118"/>
    </row>
    <row r="11" spans="1:255" s="116" customFormat="1" x14ac:dyDescent="0.2">
      <c r="A11" s="116">
        <f t="shared" si="0"/>
        <v>1</v>
      </c>
      <c r="B11" s="117">
        <f>IF(Протокол!B15="","",Протокол!B15)</f>
        <v>6</v>
      </c>
      <c r="C11" s="117">
        <f>IF(AND(Протокол!F15="",Протокол!D15=""),"",Протокол!C15)</f>
        <v>60006</v>
      </c>
      <c r="D11" s="118">
        <f>IF(Протокол!G15="","",Протокол!G15)</f>
        <v>3</v>
      </c>
      <c r="E11" s="118">
        <f>IF(Протокол!H15="","",Протокол!H15)</f>
        <v>2</v>
      </c>
      <c r="F11" s="118">
        <f>IF(Протокол!I15="","",Протокол!I15)</f>
        <v>2</v>
      </c>
      <c r="G11" s="118">
        <f>IF(Протокол!J15="","",Протокол!J15)</f>
        <v>3</v>
      </c>
      <c r="H11" s="118">
        <f>IF(Протокол!K15="","",Протокол!K15)</f>
        <v>3</v>
      </c>
      <c r="I11" s="118">
        <f>IF(Протокол!L15="","",Протокол!L15)</f>
        <v>2</v>
      </c>
      <c r="J11" s="118">
        <f>IF(Протокол!M15="","",Протокол!M15)</f>
        <v>3</v>
      </c>
      <c r="K11" s="118">
        <f>IF(Протокол!N15="","",Протокол!N15)</f>
        <v>1</v>
      </c>
      <c r="L11" s="118">
        <f>IF(Протокол!O15="","",Протокол!O15)</f>
        <v>1</v>
      </c>
      <c r="M11" s="118">
        <f>IF(Протокол!P15="","",Протокол!P15)</f>
        <v>2</v>
      </c>
      <c r="N11" s="118">
        <f>IF(Протокол!Q15="","",Протокол!Q15)</f>
        <v>3</v>
      </c>
      <c r="O11" s="118">
        <f>IF(Протокол!R15="","",Протокол!R15)</f>
        <v>2</v>
      </c>
      <c r="P11" s="118">
        <f>IF(Протокол!S15="","",Протокол!S15)</f>
        <v>1</v>
      </c>
      <c r="Q11" s="118">
        <f>IF(Протокол!T15="","",Протокол!T15)</f>
        <v>1</v>
      </c>
      <c r="R11" s="118">
        <f>IF(Протокол!U15="","",Протокол!U15)</f>
        <v>2</v>
      </c>
      <c r="S11" s="118">
        <f>IF(Протокол!V15="","",Протокол!V15)</f>
        <v>1</v>
      </c>
      <c r="T11" s="118">
        <f>IF(Протокол!W15="","",Протокол!W15)</f>
        <v>2</v>
      </c>
      <c r="U11" s="118">
        <f>IF(Протокол!X15="","",Протокол!X15)</f>
        <v>3</v>
      </c>
      <c r="V11" s="118">
        <f>IF(Протокол!Y15="","",Протокол!Y15)</f>
        <v>1</v>
      </c>
      <c r="W11" s="118">
        <f>IF(Протокол!Z15="","",Протокол!Z15)</f>
        <v>1</v>
      </c>
      <c r="X11" s="118">
        <f>IF(Протокол!AA15="","",Протокол!AA15)</f>
        <v>0</v>
      </c>
      <c r="Y11" s="118">
        <f>IF(Протокол!AB15="","",Протокол!AB15)</f>
        <v>1</v>
      </c>
      <c r="Z11" s="118">
        <f>IF(Протокол!AC15="","",Протокол!AC15)</f>
        <v>1</v>
      </c>
      <c r="AA11" s="118">
        <f>IF(Протокол!AD15="","",Протокол!AD15)</f>
        <v>2</v>
      </c>
      <c r="AB11" s="118">
        <f>IF(Протокол!AE15="","",Протокол!AE15)</f>
        <v>2</v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>
        <f>IF(AND(LEN(C11)&gt;0,AS11&gt;0),Протокол!CU15,"")</f>
        <v>45</v>
      </c>
      <c r="AS11" s="116">
        <f>IF(Протокол!D15="","",Протокол!D15)</f>
        <v>2</v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>м</v>
      </c>
      <c r="AW11" s="118">
        <f>IF(Протокол!CT15="","",Протокол!CT15)</f>
        <v>5</v>
      </c>
      <c r="AX11" s="118"/>
    </row>
    <row r="12" spans="1:255" s="116" customFormat="1" x14ac:dyDescent="0.2">
      <c r="A12" s="116">
        <f t="shared" si="0"/>
        <v>1</v>
      </c>
      <c r="B12" s="117">
        <f>IF(Протокол!B16="","",Протокол!B16)</f>
        <v>7</v>
      </c>
      <c r="C12" s="117">
        <f>IF(AND(Протокол!F16="",Протокол!D16=""),"",Протокол!C16)</f>
        <v>60007</v>
      </c>
      <c r="D12" s="118">
        <f>IF(Протокол!G16="","",Протокол!G16)</f>
        <v>2</v>
      </c>
      <c r="E12" s="118">
        <f>IF(Протокол!H16="","",Протокол!H16)</f>
        <v>1</v>
      </c>
      <c r="F12" s="118">
        <f>IF(Протокол!I16="","",Протокол!I16)</f>
        <v>2</v>
      </c>
      <c r="G12" s="118">
        <f>IF(Протокол!J16="","",Протокол!J16)</f>
        <v>3</v>
      </c>
      <c r="H12" s="118">
        <f>IF(Протокол!K16="","",Протокол!K16)</f>
        <v>3</v>
      </c>
      <c r="I12" s="118">
        <f>IF(Протокол!L16="","",Протокол!L16)</f>
        <v>2</v>
      </c>
      <c r="J12" s="118">
        <f>IF(Протокол!M16="","",Протокол!M16)</f>
        <v>2</v>
      </c>
      <c r="K12" s="118">
        <f>IF(Протокол!N16="","",Протокол!N16)</f>
        <v>1</v>
      </c>
      <c r="L12" s="118">
        <f>IF(Протокол!O16="","",Протокол!O16)</f>
        <v>1</v>
      </c>
      <c r="M12" s="118">
        <f>IF(Протокол!P16="","",Протокол!P16)</f>
        <v>2</v>
      </c>
      <c r="N12" s="118">
        <f>IF(Протокол!Q16="","",Протокол!Q16)</f>
        <v>2</v>
      </c>
      <c r="O12" s="118">
        <f>IF(Протокол!R16="","",Протокол!R16)</f>
        <v>2</v>
      </c>
      <c r="P12" s="118">
        <f>IF(Протокол!S16="","",Протокол!S16)</f>
        <v>1</v>
      </c>
      <c r="Q12" s="118">
        <f>IF(Протокол!T16="","",Протокол!T16)</f>
        <v>0</v>
      </c>
      <c r="R12" s="118">
        <f>IF(Протокол!U16="","",Протокол!U16)</f>
        <v>0</v>
      </c>
      <c r="S12" s="118">
        <f>IF(Протокол!V16="","",Протокол!V16)</f>
        <v>0</v>
      </c>
      <c r="T12" s="118">
        <f>IF(Протокол!W16="","",Протокол!W16)</f>
        <v>0</v>
      </c>
      <c r="U12" s="118">
        <f>IF(Протокол!X16="","",Протокол!X16)</f>
        <v>2</v>
      </c>
      <c r="V12" s="118">
        <f>IF(Протокол!Y16="","",Протокол!Y16)</f>
        <v>1</v>
      </c>
      <c r="W12" s="118">
        <f>IF(Протокол!Z16="","",Протокол!Z16)</f>
        <v>1</v>
      </c>
      <c r="X12" s="118">
        <f>IF(Протокол!AA16="","",Протокол!AA16)</f>
        <v>0</v>
      </c>
      <c r="Y12" s="118">
        <f>IF(Протокол!AB16="","",Протокол!AB16)</f>
        <v>1</v>
      </c>
      <c r="Z12" s="118">
        <f>IF(Протокол!AC16="","",Протокол!AC16)</f>
        <v>0</v>
      </c>
      <c r="AA12" s="118">
        <f>IF(Протокол!AD16="","",Протокол!AD16)</f>
        <v>1</v>
      </c>
      <c r="AB12" s="118">
        <f>IF(Протокол!AE16="","",Протокол!AE16)</f>
        <v>0</v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>
        <f>IF(AND(LEN(C12)&gt;0,AS12&gt;0),Протокол!CU16,"")</f>
        <v>30</v>
      </c>
      <c r="AS12" s="116">
        <f>IF(Протокол!D16="","",Протокол!D16)</f>
        <v>2</v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>ж</v>
      </c>
      <c r="AW12" s="118">
        <f>IF(Протокол!CT16="","",Протокол!CT16)</f>
        <v>4</v>
      </c>
      <c r="AX12" s="118"/>
    </row>
    <row r="13" spans="1:255" s="116" customFormat="1" x14ac:dyDescent="0.2">
      <c r="A13" s="116">
        <f t="shared" si="0"/>
        <v>1</v>
      </c>
      <c r="B13" s="117">
        <f>IF(Протокол!B17="","",Протокол!B17)</f>
        <v>8</v>
      </c>
      <c r="C13" s="117">
        <f>IF(AND(Протокол!F17="",Протокол!D17=""),"",Протокол!C17)</f>
        <v>60008</v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>отсутствовал</v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1</v>
      </c>
      <c r="B14" s="117">
        <f>IF(Протокол!B18="","",Протокол!B18)</f>
        <v>9</v>
      </c>
      <c r="C14" s="117">
        <f>IF(AND(Протокол!F18="",Протокол!D18=""),"",Протокол!C18)</f>
        <v>60009</v>
      </c>
      <c r="D14" s="118">
        <f>IF(Протокол!G18="","",Протокол!G18)</f>
        <v>0</v>
      </c>
      <c r="E14" s="118">
        <f>IF(Протокол!H18="","",Протокол!H18)</f>
        <v>1</v>
      </c>
      <c r="F14" s="118">
        <f>IF(Протокол!I18="","",Протокол!I18)</f>
        <v>2</v>
      </c>
      <c r="G14" s="118">
        <f>IF(Протокол!J18="","",Протокол!J18)</f>
        <v>3</v>
      </c>
      <c r="H14" s="118">
        <f>IF(Протокол!K18="","",Протокол!K18)</f>
        <v>3</v>
      </c>
      <c r="I14" s="118">
        <f>IF(Протокол!L18="","",Протокол!L18)</f>
        <v>0</v>
      </c>
      <c r="J14" s="118">
        <f>IF(Протокол!M18="","",Протокол!M18)</f>
        <v>3</v>
      </c>
      <c r="K14" s="118">
        <f>IF(Протокол!N18="","",Протокол!N18)</f>
        <v>1</v>
      </c>
      <c r="L14" s="118">
        <f>IF(Протокол!O18="","",Протокол!O18)</f>
        <v>1</v>
      </c>
      <c r="M14" s="118">
        <f>IF(Протокол!P18="","",Протокол!P18)</f>
        <v>2</v>
      </c>
      <c r="N14" s="118">
        <f>IF(Протокол!Q18="","",Протокол!Q18)</f>
        <v>3</v>
      </c>
      <c r="O14" s="118">
        <f>IF(Протокол!R18="","",Протокол!R18)</f>
        <v>0</v>
      </c>
      <c r="P14" s="118">
        <f>IF(Протокол!S18="","",Протокол!S18)</f>
        <v>1</v>
      </c>
      <c r="Q14" s="118">
        <f>IF(Протокол!T18="","",Протокол!T18)</f>
        <v>0</v>
      </c>
      <c r="R14" s="118">
        <f>IF(Протокол!U18="","",Протокол!U18)</f>
        <v>0</v>
      </c>
      <c r="S14" s="118">
        <f>IF(Протокол!V18="","",Протокол!V18)</f>
        <v>0</v>
      </c>
      <c r="T14" s="118">
        <f>IF(Протокол!W18="","",Протокол!W18)</f>
        <v>2</v>
      </c>
      <c r="U14" s="118">
        <f>IF(Протокол!X18="","",Протокол!X18)</f>
        <v>0</v>
      </c>
      <c r="V14" s="118">
        <f>IF(Протокол!Y18="","",Протокол!Y18)</f>
        <v>1</v>
      </c>
      <c r="W14" s="118">
        <f>IF(Протокол!Z18="","",Протокол!Z18)</f>
        <v>1</v>
      </c>
      <c r="X14" s="118">
        <f>IF(Протокол!AA18="","",Протокол!AA18)</f>
        <v>1</v>
      </c>
      <c r="Y14" s="118">
        <f>IF(Протокол!AB18="","",Протокол!AB18)</f>
        <v>0</v>
      </c>
      <c r="Z14" s="118">
        <f>IF(Протокол!AC18="","",Протокол!AC18)</f>
        <v>0</v>
      </c>
      <c r="AA14" s="118">
        <f>IF(Протокол!AD18="","",Протокол!AD18)</f>
        <v>2</v>
      </c>
      <c r="AB14" s="118">
        <f>IF(Протокол!AE18="","",Протокол!AE18)</f>
        <v>0</v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>
        <f>IF(AND(LEN(C14)&gt;0,AS14&gt;0),Протокол!CU18,"")</f>
        <v>27</v>
      </c>
      <c r="AS14" s="116">
        <f>IF(Протокол!D18="","",Протокол!D18)</f>
        <v>1</v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>м</v>
      </c>
      <c r="AW14" s="118">
        <f>IF(Протокол!CT18="","",Протокол!CT18)</f>
        <v>3</v>
      </c>
      <c r="AX14" s="118"/>
    </row>
    <row r="15" spans="1:255" s="116" customFormat="1" x14ac:dyDescent="0.2">
      <c r="A15" s="116">
        <f t="shared" si="0"/>
        <v>1</v>
      </c>
      <c r="B15" s="117">
        <f>IF(Протокол!B19="","",Протокол!B19)</f>
        <v>10</v>
      </c>
      <c r="C15" s="117">
        <f>IF(AND(Протокол!F19="",Протокол!D19=""),"",Протокол!C19)</f>
        <v>60010</v>
      </c>
      <c r="D15" s="118">
        <f>IF(Протокол!G19="","",Протокол!G19)</f>
        <v>2</v>
      </c>
      <c r="E15" s="118">
        <f>IF(Протокол!H19="","",Протокол!H19)</f>
        <v>1</v>
      </c>
      <c r="F15" s="118">
        <f>IF(Протокол!I19="","",Протокол!I19)</f>
        <v>2</v>
      </c>
      <c r="G15" s="118">
        <f>IF(Протокол!J19="","",Протокол!J19)</f>
        <v>3</v>
      </c>
      <c r="H15" s="118">
        <f>IF(Протокол!K19="","",Протокол!K19)</f>
        <v>3</v>
      </c>
      <c r="I15" s="118">
        <f>IF(Протокол!L19="","",Протокол!L19)</f>
        <v>1</v>
      </c>
      <c r="J15" s="118">
        <f>IF(Протокол!M19="","",Протокол!M19)</f>
        <v>2</v>
      </c>
      <c r="K15" s="118">
        <f>IF(Протокол!N19="","",Протокол!N19)</f>
        <v>1</v>
      </c>
      <c r="L15" s="118">
        <f>IF(Протокол!O19="","",Протокол!O19)</f>
        <v>1</v>
      </c>
      <c r="M15" s="118">
        <f>IF(Протокол!P19="","",Протокол!P19)</f>
        <v>2</v>
      </c>
      <c r="N15" s="118">
        <f>IF(Протокол!Q19="","",Протокол!Q19)</f>
        <v>0</v>
      </c>
      <c r="O15" s="118">
        <f>IF(Протокол!R19="","",Протокол!R19)</f>
        <v>0</v>
      </c>
      <c r="P15" s="118">
        <f>IF(Протокол!S19="","",Протокол!S19)</f>
        <v>1</v>
      </c>
      <c r="Q15" s="118">
        <f>IF(Протокол!T19="","",Протокол!T19)</f>
        <v>1</v>
      </c>
      <c r="R15" s="118">
        <f>IF(Протокол!U19="","",Протокол!U19)</f>
        <v>0</v>
      </c>
      <c r="S15" s="118">
        <f>IF(Протокол!V19="","",Протокол!V19)</f>
        <v>0</v>
      </c>
      <c r="T15" s="118">
        <f>IF(Протокол!W19="","",Протокол!W19)</f>
        <v>1</v>
      </c>
      <c r="U15" s="118">
        <f>IF(Протокол!X19="","",Протокол!X19)</f>
        <v>2</v>
      </c>
      <c r="V15" s="118">
        <f>IF(Протокол!Y19="","",Протокол!Y19)</f>
        <v>0</v>
      </c>
      <c r="W15" s="118">
        <f>IF(Протокол!Z19="","",Протокол!Z19)</f>
        <v>1</v>
      </c>
      <c r="X15" s="118">
        <f>IF(Протокол!AA19="","",Протокол!AA19)</f>
        <v>2</v>
      </c>
      <c r="Y15" s="118">
        <f>IF(Протокол!AB19="","",Протокол!AB19)</f>
        <v>0</v>
      </c>
      <c r="Z15" s="118">
        <f>IF(Протокол!AC19="","",Протокол!AC19)</f>
        <v>0</v>
      </c>
      <c r="AA15" s="118">
        <f>IF(Протокол!AD19="","",Протокол!AD19)</f>
        <v>2</v>
      </c>
      <c r="AB15" s="118">
        <f>IF(Протокол!AE19="","",Протокол!AE19)</f>
        <v>0</v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>
        <f>IF(AND(LEN(C15)&gt;0,AS15&gt;0),Протокол!CU19,"")</f>
        <v>28</v>
      </c>
      <c r="AS15" s="116">
        <f>IF(Протокол!D19="","",Протокол!D19)</f>
        <v>1</v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>ж</v>
      </c>
      <c r="AW15" s="118">
        <f>IF(Протокол!CT19="","",Протокол!CT19)</f>
        <v>4</v>
      </c>
      <c r="AX15" s="118"/>
    </row>
    <row r="16" spans="1:255" s="116" customFormat="1" x14ac:dyDescent="0.2">
      <c r="A16" s="116">
        <f t="shared" si="0"/>
        <v>1</v>
      </c>
      <c r="B16" s="117">
        <f>IF(Протокол!B20="","",Протокол!B20)</f>
        <v>11</v>
      </c>
      <c r="C16" s="117">
        <f>IF(AND(Протокол!F20="",Протокол!D20=""),"",Протокол!C20)</f>
        <v>60011</v>
      </c>
      <c r="D16" s="118">
        <f>IF(Протокол!G20="","",Протокол!G20)</f>
        <v>1</v>
      </c>
      <c r="E16" s="118">
        <f>IF(Протокол!H20="","",Протокол!H20)</f>
        <v>1</v>
      </c>
      <c r="F16" s="118">
        <f>IF(Протокол!I20="","",Протокол!I20)</f>
        <v>0</v>
      </c>
      <c r="G16" s="118">
        <f>IF(Протокол!J20="","",Протокол!J20)</f>
        <v>3</v>
      </c>
      <c r="H16" s="118">
        <f>IF(Протокол!K20="","",Протокол!K20)</f>
        <v>3</v>
      </c>
      <c r="I16" s="118">
        <f>IF(Протокол!L20="","",Протокол!L20)</f>
        <v>1</v>
      </c>
      <c r="J16" s="118">
        <f>IF(Протокол!M20="","",Протокол!M20)</f>
        <v>3</v>
      </c>
      <c r="K16" s="118">
        <f>IF(Протокол!N20="","",Протокол!N20)</f>
        <v>1</v>
      </c>
      <c r="L16" s="118">
        <f>IF(Протокол!O20="","",Протокол!O20)</f>
        <v>1</v>
      </c>
      <c r="M16" s="118">
        <f>IF(Протокол!P20="","",Протокол!P20)</f>
        <v>2</v>
      </c>
      <c r="N16" s="118">
        <f>IF(Протокол!Q20="","",Протокол!Q20)</f>
        <v>2</v>
      </c>
      <c r="O16" s="118">
        <f>IF(Протокол!R20="","",Протокол!R20)</f>
        <v>0</v>
      </c>
      <c r="P16" s="118">
        <f>IF(Протокол!S20="","",Протокол!S20)</f>
        <v>1</v>
      </c>
      <c r="Q16" s="118">
        <f>IF(Протокол!T20="","",Протокол!T20)</f>
        <v>1</v>
      </c>
      <c r="R16" s="118">
        <f>IF(Протокол!U20="","",Протокол!U20)</f>
        <v>0</v>
      </c>
      <c r="S16" s="118">
        <f>IF(Протокол!V20="","",Протокол!V20)</f>
        <v>0</v>
      </c>
      <c r="T16" s="118">
        <f>IF(Протокол!W20="","",Протокол!W20)</f>
        <v>2</v>
      </c>
      <c r="U16" s="118">
        <f>IF(Протокол!X20="","",Протокол!X20)</f>
        <v>2</v>
      </c>
      <c r="V16" s="118">
        <f>IF(Протокол!Y20="","",Протокол!Y20)</f>
        <v>0</v>
      </c>
      <c r="W16" s="118">
        <f>IF(Протокол!Z20="","",Протокол!Z20)</f>
        <v>1</v>
      </c>
      <c r="X16" s="118">
        <f>IF(Протокол!AA20="","",Протокол!AA20)</f>
        <v>0</v>
      </c>
      <c r="Y16" s="118">
        <f>IF(Протокол!AB20="","",Протокол!AB20)</f>
        <v>0</v>
      </c>
      <c r="Z16" s="118">
        <f>IF(Протокол!AC20="","",Протокол!AC20)</f>
        <v>0</v>
      </c>
      <c r="AA16" s="118">
        <f>IF(Протокол!AD20="","",Протокол!AD20)</f>
        <v>1</v>
      </c>
      <c r="AB16" s="118">
        <f>IF(Протокол!AE20="","",Протокол!AE20)</f>
        <v>0</v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>
        <f>IF(AND(LEN(C16)&gt;0,AS16&gt;0),Протокол!CU20,"")</f>
        <v>26</v>
      </c>
      <c r="AS16" s="116">
        <f>IF(Протокол!D20="","",Протокол!D20)</f>
        <v>1</v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>м</v>
      </c>
      <c r="AW16" s="118">
        <f>IF(Протокол!CT20="","",Протокол!CT20)</f>
        <v>3</v>
      </c>
      <c r="AX16" s="118"/>
    </row>
    <row r="17" spans="1:50" s="116" customFormat="1" x14ac:dyDescent="0.2">
      <c r="A17" s="116">
        <f t="shared" si="0"/>
        <v>1</v>
      </c>
      <c r="B17" s="117">
        <f>IF(Протокол!B21="","",Протокол!B21)</f>
        <v>12</v>
      </c>
      <c r="C17" s="117">
        <f>IF(AND(Протокол!F21="",Протокол!D21=""),"",Протокол!C21)</f>
        <v>60012</v>
      </c>
      <c r="D17" s="118">
        <f>IF(Протокол!G21="","",Протокол!G21)</f>
        <v>3</v>
      </c>
      <c r="E17" s="118">
        <f>IF(Протокол!H21="","",Протокол!H21)</f>
        <v>0</v>
      </c>
      <c r="F17" s="118">
        <f>IF(Протокол!I21="","",Протокол!I21)</f>
        <v>2</v>
      </c>
      <c r="G17" s="118">
        <f>IF(Протокол!J21="","",Протокол!J21)</f>
        <v>3</v>
      </c>
      <c r="H17" s="118">
        <f>IF(Протокол!K21="","",Протокол!K21)</f>
        <v>3</v>
      </c>
      <c r="I17" s="118">
        <f>IF(Протокол!L21="","",Протокол!L21)</f>
        <v>0</v>
      </c>
      <c r="J17" s="118">
        <f>IF(Протокол!M21="","",Протокол!M21)</f>
        <v>3</v>
      </c>
      <c r="K17" s="118">
        <f>IF(Протокол!N21="","",Протокол!N21)</f>
        <v>1</v>
      </c>
      <c r="L17" s="118">
        <f>IF(Протокол!O21="","",Протокол!O21)</f>
        <v>1</v>
      </c>
      <c r="M17" s="118">
        <f>IF(Протокол!P21="","",Протокол!P21)</f>
        <v>2</v>
      </c>
      <c r="N17" s="118">
        <f>IF(Протокол!Q21="","",Протокол!Q21)</f>
        <v>3</v>
      </c>
      <c r="O17" s="118">
        <f>IF(Протокол!R21="","",Протокол!R21)</f>
        <v>2</v>
      </c>
      <c r="P17" s="118">
        <f>IF(Протокол!S21="","",Протокол!S21)</f>
        <v>0</v>
      </c>
      <c r="Q17" s="118">
        <f>IF(Протокол!T21="","",Протокол!T21)</f>
        <v>0</v>
      </c>
      <c r="R17" s="118">
        <f>IF(Протокол!U21="","",Протокол!U21)</f>
        <v>0</v>
      </c>
      <c r="S17" s="118">
        <f>IF(Протокол!V21="","",Протокол!V21)</f>
        <v>0</v>
      </c>
      <c r="T17" s="118">
        <f>IF(Протокол!W21="","",Протокол!W21)</f>
        <v>2</v>
      </c>
      <c r="U17" s="118">
        <f>IF(Протокол!X21="","",Протокол!X21)</f>
        <v>1</v>
      </c>
      <c r="V17" s="118">
        <f>IF(Протокол!Y21="","",Протокол!Y21)</f>
        <v>2</v>
      </c>
      <c r="W17" s="118">
        <f>IF(Протокол!Z21="","",Протокол!Z21)</f>
        <v>1</v>
      </c>
      <c r="X17" s="118">
        <f>IF(Протокол!AA21="","",Протокол!AA21)</f>
        <v>2</v>
      </c>
      <c r="Y17" s="118">
        <f>IF(Протокол!AB21="","",Протокол!AB21)</f>
        <v>1</v>
      </c>
      <c r="Z17" s="118">
        <f>IF(Протокол!AC21="","",Протокол!AC21)</f>
        <v>1</v>
      </c>
      <c r="AA17" s="118">
        <f>IF(Протокол!AD21="","",Протокол!AD21)</f>
        <v>2</v>
      </c>
      <c r="AB17" s="118">
        <f>IF(Протокол!AE21="","",Протокол!AE21)</f>
        <v>0</v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>
        <f>IF(AND(LEN(C17)&gt;0,AS17&gt;0),Протокол!CU21,"")</f>
        <v>35</v>
      </c>
      <c r="AS17" s="116">
        <f>IF(Протокол!D21="","",Протокол!D21)</f>
        <v>1</v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>м</v>
      </c>
      <c r="AW17" s="118">
        <f>IF(Протокол!CT21="","",Протокол!CT21)</f>
        <v>4</v>
      </c>
      <c r="AX17" s="118"/>
    </row>
    <row r="18" spans="1:50" s="116" customFormat="1" x14ac:dyDescent="0.2">
      <c r="A18" s="116">
        <f t="shared" si="0"/>
        <v>1</v>
      </c>
      <c r="B18" s="117">
        <f>IF(Протокол!B22="","",Протокол!B22)</f>
        <v>13</v>
      </c>
      <c r="C18" s="117">
        <f>IF(AND(Протокол!F22="",Протокол!D22=""),"",Протокол!C22)</f>
        <v>60013</v>
      </c>
      <c r="D18" s="118">
        <f>IF(Протокол!G22="","",Протокол!G22)</f>
        <v>2</v>
      </c>
      <c r="E18" s="118">
        <f>IF(Протокол!H22="","",Протокол!H22)</f>
        <v>1</v>
      </c>
      <c r="F18" s="118">
        <f>IF(Протокол!I22="","",Протокол!I22)</f>
        <v>0</v>
      </c>
      <c r="G18" s="118">
        <f>IF(Протокол!J22="","",Протокол!J22)</f>
        <v>0</v>
      </c>
      <c r="H18" s="118">
        <f>IF(Протокол!K22="","",Протокол!K22)</f>
        <v>0</v>
      </c>
      <c r="I18" s="118">
        <f>IF(Протокол!L22="","",Протокол!L22)</f>
        <v>0</v>
      </c>
      <c r="J18" s="118">
        <f>IF(Протокол!M22="","",Протокол!M22)</f>
        <v>0</v>
      </c>
      <c r="K18" s="118">
        <f>IF(Протокол!N22="","",Протокол!N22)</f>
        <v>0</v>
      </c>
      <c r="L18" s="118">
        <f>IF(Протокол!O22="","",Протокол!O22)</f>
        <v>0</v>
      </c>
      <c r="M18" s="118">
        <f>IF(Протокол!P22="","",Протокол!P22)</f>
        <v>2</v>
      </c>
      <c r="N18" s="118">
        <f>IF(Протокол!Q22="","",Протокол!Q22)</f>
        <v>0</v>
      </c>
      <c r="O18" s="118">
        <f>IF(Протокол!R22="","",Протокол!R22)</f>
        <v>1</v>
      </c>
      <c r="P18" s="118">
        <f>IF(Протокол!S22="","",Протокол!S22)</f>
        <v>1</v>
      </c>
      <c r="Q18" s="118">
        <f>IF(Протокол!T22="","",Протокол!T22)</f>
        <v>0</v>
      </c>
      <c r="R18" s="118">
        <f>IF(Протокол!U22="","",Протокол!U22)</f>
        <v>0</v>
      </c>
      <c r="S18" s="118">
        <f>IF(Протокол!V22="","",Протокол!V22)</f>
        <v>0</v>
      </c>
      <c r="T18" s="118">
        <f>IF(Протокол!W22="","",Протокол!W22)</f>
        <v>0</v>
      </c>
      <c r="U18" s="118">
        <f>IF(Протокол!X22="","",Протокол!X22)</f>
        <v>0</v>
      </c>
      <c r="V18" s="118">
        <f>IF(Протокол!Y22="","",Протокол!Y22)</f>
        <v>1</v>
      </c>
      <c r="W18" s="118">
        <f>IF(Протокол!Z22="","",Протокол!Z22)</f>
        <v>0</v>
      </c>
      <c r="X18" s="118">
        <f>IF(Протокол!AA22="","",Протокол!AA22)</f>
        <v>0</v>
      </c>
      <c r="Y18" s="118">
        <f>IF(Протокол!AB22="","",Протокол!AB22)</f>
        <v>0</v>
      </c>
      <c r="Z18" s="118">
        <f>IF(Протокол!AC22="","",Протокол!AC22)</f>
        <v>0</v>
      </c>
      <c r="AA18" s="118">
        <f>IF(Протокол!AD22="","",Протокол!AD22)</f>
        <v>1</v>
      </c>
      <c r="AB18" s="118">
        <f>IF(Протокол!AE22="","",Протокол!AE22)</f>
        <v>1</v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>
        <f>IF(AND(LEN(C18)&gt;0,AS18&gt;0),Протокол!CU22,"")</f>
        <v>10</v>
      </c>
      <c r="AS18" s="116">
        <f>IF(Протокол!D22="","",Протокол!D22)</f>
        <v>2</v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>ж</v>
      </c>
      <c r="AW18" s="118">
        <f>IF(Протокол!CT22="","",Протокол!CT22)</f>
        <v>3</v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235</v>
      </c>
    </row>
    <row r="1306" spans="1:8" x14ac:dyDescent="0.2">
      <c r="A1306" s="112">
        <f>IF(LEN(Классы!D5)&gt;0,2,0)</f>
        <v>0</v>
      </c>
      <c r="B1306" s="112">
        <f>Классы!D5</f>
        <v>0</v>
      </c>
      <c r="C1306" s="112" t="str">
        <f>IF(ISERROR(Классы!W5),"",Классы!W5)</f>
        <v/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0</v>
      </c>
      <c r="AF1" s="8" t="s">
        <v>49</v>
      </c>
      <c r="AJ1" s="106">
        <v>1</v>
      </c>
      <c r="AK1" s="106" t="s">
        <v>218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219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220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221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212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222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212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223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212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224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212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225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6</v>
      </c>
      <c r="C9">
        <v>1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212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226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русскому языку</v>
      </c>
      <c r="C10" t="str">
        <f>INDEX(AK1:AK11,MATCH(C9,AJ1:AJ11,0))</f>
        <v>русскому языку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1_1_1_1___1</v>
      </c>
      <c r="L10" t="s">
        <v>58</v>
      </c>
      <c r="M10">
        <f>SUM(M34,M38,M42,M46)</f>
        <v>51</v>
      </c>
      <c r="N10" s="1" t="s">
        <v>23</v>
      </c>
      <c r="O10" s="1">
        <v>8</v>
      </c>
      <c r="P10" s="1">
        <v>8</v>
      </c>
      <c r="Q10" t="s">
        <v>164</v>
      </c>
      <c r="R10" t="s">
        <v>212</v>
      </c>
      <c r="S10" s="67">
        <v>7</v>
      </c>
      <c r="AF10" s="13">
        <v>7</v>
      </c>
      <c r="AG10" s="13">
        <v>7</v>
      </c>
      <c r="AJ10" s="106">
        <v>11</v>
      </c>
      <c r="AK10" s="106" t="s">
        <v>227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6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228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0</v>
      </c>
      <c r="G12" t="s">
        <v>65</v>
      </c>
      <c r="H12" s="106" t="s">
        <v>217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241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>
        <f>IF(F12=1,IF(F14,H14,H13),H11)</f>
        <v>11111</v>
      </c>
      <c r="C13" s="7"/>
      <c r="G13" t="s">
        <v>66</v>
      </c>
      <c r="H13" s="106" t="s">
        <v>412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412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292</v>
      </c>
      <c r="D31" s="6" t="s">
        <v>293</v>
      </c>
      <c r="E31" s="6" t="s">
        <v>294</v>
      </c>
      <c r="F31" s="6" t="s">
        <v>295</v>
      </c>
      <c r="G31" s="6" t="s">
        <v>296</v>
      </c>
      <c r="H31" s="6" t="s">
        <v>297</v>
      </c>
      <c r="I31" s="6" t="s">
        <v>298</v>
      </c>
      <c r="J31" s="6" t="s">
        <v>299</v>
      </c>
      <c r="K31" s="6" t="s">
        <v>300</v>
      </c>
      <c r="L31" s="6" t="s">
        <v>301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292</v>
      </c>
      <c r="D32" s="6" t="s">
        <v>293</v>
      </c>
      <c r="E32" s="6" t="s">
        <v>294</v>
      </c>
      <c r="F32" s="6" t="s">
        <v>295</v>
      </c>
      <c r="G32" s="6" t="s">
        <v>296</v>
      </c>
      <c r="H32" s="6" t="s">
        <v>297</v>
      </c>
      <c r="I32" s="6" t="s">
        <v>298</v>
      </c>
      <c r="J32" s="6" t="s">
        <v>299</v>
      </c>
      <c r="K32" s="6" t="s">
        <v>300</v>
      </c>
      <c r="L32" s="6" t="s">
        <v>301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3</v>
      </c>
      <c r="E34" s="4">
        <v>2</v>
      </c>
      <c r="F34" s="4">
        <v>3</v>
      </c>
      <c r="G34" s="4">
        <v>3</v>
      </c>
      <c r="H34" s="4">
        <v>3</v>
      </c>
      <c r="I34" s="4">
        <v>3</v>
      </c>
      <c r="J34" s="4">
        <v>1</v>
      </c>
      <c r="K34" s="4">
        <v>1</v>
      </c>
      <c r="L34" s="4">
        <v>2</v>
      </c>
      <c r="M34">
        <f>SUM(C34:L34)</f>
        <v>25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302</v>
      </c>
      <c r="D35" s="6" t="s">
        <v>303</v>
      </c>
      <c r="E35" s="6" t="s">
        <v>304</v>
      </c>
      <c r="F35" s="6" t="s">
        <v>305</v>
      </c>
      <c r="G35" s="6" t="s">
        <v>306</v>
      </c>
      <c r="H35" s="6" t="s">
        <v>307</v>
      </c>
      <c r="I35" s="6" t="s">
        <v>308</v>
      </c>
      <c r="J35" s="6" t="s">
        <v>309</v>
      </c>
      <c r="K35" s="6" t="s">
        <v>310</v>
      </c>
      <c r="L35" s="6" t="s">
        <v>311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302</v>
      </c>
      <c r="D36" s="6" t="s">
        <v>303</v>
      </c>
      <c r="E36" s="6" t="s">
        <v>304</v>
      </c>
      <c r="F36" s="6" t="s">
        <v>305</v>
      </c>
      <c r="G36" s="6" t="s">
        <v>306</v>
      </c>
      <c r="H36" s="6" t="s">
        <v>307</v>
      </c>
      <c r="I36" s="6" t="s">
        <v>308</v>
      </c>
      <c r="J36" s="6" t="s">
        <v>309</v>
      </c>
      <c r="K36" s="6" t="s">
        <v>310</v>
      </c>
      <c r="L36" s="6" t="s">
        <v>311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3</v>
      </c>
      <c r="D38" s="4">
        <v>2</v>
      </c>
      <c r="E38" s="4">
        <v>1</v>
      </c>
      <c r="F38" s="4">
        <v>1</v>
      </c>
      <c r="G38" s="4">
        <v>2</v>
      </c>
      <c r="H38" s="4">
        <v>1</v>
      </c>
      <c r="I38" s="4">
        <v>2</v>
      </c>
      <c r="J38" s="4">
        <v>3</v>
      </c>
      <c r="K38" s="4">
        <v>2</v>
      </c>
      <c r="L38" s="4">
        <v>1</v>
      </c>
      <c r="M38">
        <f>SUM(C38:L38)</f>
        <v>18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312</v>
      </c>
      <c r="D39" s="6" t="s">
        <v>313</v>
      </c>
      <c r="E39" s="6" t="s">
        <v>314</v>
      </c>
      <c r="F39" s="6" t="s">
        <v>315</v>
      </c>
      <c r="G39" s="6" t="s">
        <v>316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312</v>
      </c>
      <c r="D40" s="6" t="s">
        <v>313</v>
      </c>
      <c r="E40" s="6" t="s">
        <v>314</v>
      </c>
      <c r="F40" s="6" t="s">
        <v>315</v>
      </c>
      <c r="G40" s="6" t="s">
        <v>316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2</v>
      </c>
      <c r="D42" s="4">
        <v>1</v>
      </c>
      <c r="E42" s="4">
        <v>1</v>
      </c>
      <c r="F42" s="4">
        <v>2</v>
      </c>
      <c r="G42" s="4">
        <v>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8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michail</cp:lastModifiedBy>
  <cp:lastPrinted>2020-02-18T12:29:15Z</cp:lastPrinted>
  <dcterms:created xsi:type="dcterms:W3CDTF">1996-10-08T23:32:33Z</dcterms:created>
  <dcterms:modified xsi:type="dcterms:W3CDTF">2021-03-21T22:53:34Z</dcterms:modified>
</cp:coreProperties>
</file>