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Password="CF7E" lockStructure="1"/>
  <bookViews>
    <workbookView xWindow="0" yWindow="0" windowWidth="23256" windowHeight="11448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учебников'!$K$1:$K$25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44525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3" i="20"/>
  <c r="V14" i="20"/>
  <c r="V15" i="20"/>
  <c r="U15" i="20" s="1"/>
  <c r="V16" i="20"/>
  <c r="V17" i="20"/>
  <c r="V18" i="20"/>
  <c r="U18" i="20" s="1"/>
  <c r="V19" i="20"/>
  <c r="V20" i="20"/>
  <c r="V21" i="20"/>
  <c r="V22" i="20"/>
  <c r="V23" i="20"/>
  <c r="V24" i="20"/>
  <c r="U24" i="20" s="1"/>
  <c r="V25" i="20"/>
  <c r="V26" i="20"/>
  <c r="V27" i="20"/>
  <c r="V28" i="20"/>
  <c r="V29" i="20"/>
  <c r="V30" i="20"/>
  <c r="U30" i="20" s="1"/>
  <c r="V31" i="20"/>
  <c r="V32" i="20"/>
  <c r="V33" i="20"/>
  <c r="U33" i="20" s="1"/>
  <c r="V34" i="20"/>
  <c r="V35" i="20"/>
  <c r="U35" i="20" s="1"/>
  <c r="V36" i="20"/>
  <c r="U36" i="20" s="1"/>
  <c r="V37" i="20"/>
  <c r="V38" i="20"/>
  <c r="V39" i="20"/>
  <c r="V40" i="20"/>
  <c r="V41" i="20"/>
  <c r="V42" i="20"/>
  <c r="U42" i="20" s="1"/>
  <c r="V43" i="20"/>
  <c r="V44" i="20"/>
  <c r="V45" i="20"/>
  <c r="V46" i="20"/>
  <c r="V47" i="20"/>
  <c r="U47" i="20" s="1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O7" i="10" s="1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H7" i="10" s="1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T7" i="10" s="1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CU458" i="10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CW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/>
  <c r="AY261" i="10"/>
  <c r="AU261" i="10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CV96" i="10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AY90" i="10"/>
  <c r="CU90" i="10" s="1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CX82" i="10"/>
  <c r="AY82" i="10"/>
  <c r="AX81" i="10"/>
  <c r="AY81" i="10"/>
  <c r="AW81" i="10"/>
  <c r="AX80" i="10"/>
  <c r="AY80" i="10"/>
  <c r="CU80" i="10" s="1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R7" i="10"/>
  <c r="S7" i="10"/>
  <c r="U7" i="10"/>
  <c r="V7" i="10"/>
  <c r="X7" i="10"/>
  <c r="Y7" i="10"/>
  <c r="Z7" i="10"/>
  <c r="AA7" i="10"/>
  <c r="AB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/>
  <c r="B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 s="1"/>
  <c r="CP504" i="10"/>
  <c r="AV504" i="10" s="1"/>
  <c r="CP503" i="10"/>
  <c r="CP502" i="10"/>
  <c r="CY502" i="10"/>
  <c r="CP501" i="10"/>
  <c r="CP500" i="10"/>
  <c r="CY500" i="10" s="1"/>
  <c r="CP499" i="10"/>
  <c r="CY499" i="10" s="1"/>
  <c r="CP498" i="10"/>
  <c r="AV498" i="10" s="1"/>
  <c r="CP497" i="10"/>
  <c r="CP496" i="10"/>
  <c r="CY496" i="10"/>
  <c r="CP495" i="10"/>
  <c r="CY495" i="10"/>
  <c r="CP494" i="10"/>
  <c r="CP493" i="10"/>
  <c r="CP492" i="10"/>
  <c r="CP491" i="10"/>
  <c r="CY491" i="10" s="1"/>
  <c r="CP490" i="10"/>
  <c r="CY490" i="10" s="1"/>
  <c r="CP489" i="10"/>
  <c r="CY489" i="10" s="1"/>
  <c r="CP488" i="10"/>
  <c r="CP487" i="10"/>
  <c r="CP486" i="10"/>
  <c r="AV486" i="10" s="1"/>
  <c r="CP485" i="10"/>
  <c r="CP484" i="10"/>
  <c r="CY484" i="10"/>
  <c r="CP483" i="10"/>
  <c r="CP482" i="10"/>
  <c r="CP481" i="10"/>
  <c r="CY481" i="10"/>
  <c r="CP480" i="10"/>
  <c r="AV480" i="10"/>
  <c r="CP479" i="10"/>
  <c r="CY479" i="10"/>
  <c r="CP478" i="10"/>
  <c r="CY478" i="10"/>
  <c r="CP477" i="10"/>
  <c r="CP476" i="10"/>
  <c r="CP475" i="10"/>
  <c r="CY475" i="10"/>
  <c r="CP474" i="10"/>
  <c r="AV474" i="10"/>
  <c r="CP473" i="10"/>
  <c r="CP472" i="10"/>
  <c r="AV472" i="10" s="1"/>
  <c r="CP471" i="10"/>
  <c r="CP470" i="10"/>
  <c r="CP469" i="10"/>
  <c r="CY469" i="10" s="1"/>
  <c r="CP468" i="10"/>
  <c r="CP467" i="10"/>
  <c r="CP466" i="10"/>
  <c r="CY466" i="10" s="1"/>
  <c r="AV466" i="10"/>
  <c r="CP465" i="10"/>
  <c r="CY465" i="10"/>
  <c r="CP464" i="10"/>
  <c r="CY464" i="10"/>
  <c r="CP463" i="10"/>
  <c r="CY463" i="10"/>
  <c r="CP462" i="10"/>
  <c r="CP461" i="10"/>
  <c r="CP460" i="10"/>
  <c r="CY460" i="10"/>
  <c r="CP459" i="10"/>
  <c r="CP458" i="10"/>
  <c r="CP457" i="10"/>
  <c r="CP456" i="10"/>
  <c r="AV456" i="10" s="1"/>
  <c r="CP455" i="10"/>
  <c r="CY455" i="10" s="1"/>
  <c r="CP454" i="10"/>
  <c r="CY454" i="10" s="1"/>
  <c r="CP453" i="10"/>
  <c r="CP452" i="10"/>
  <c r="CP451" i="10"/>
  <c r="CP450" i="10"/>
  <c r="CP449" i="10"/>
  <c r="CP448" i="10"/>
  <c r="CY448" i="10"/>
  <c r="CP447" i="10"/>
  <c r="CP446" i="10"/>
  <c r="CP445" i="10"/>
  <c r="CY445" i="10"/>
  <c r="CP444" i="10"/>
  <c r="CY444" i="10"/>
  <c r="CP443" i="10"/>
  <c r="CP442" i="10"/>
  <c r="CY442" i="10" s="1"/>
  <c r="CP441" i="10"/>
  <c r="CP440" i="10"/>
  <c r="CP439" i="10"/>
  <c r="CY439" i="10" s="1"/>
  <c r="CP438" i="10"/>
  <c r="CP437" i="10"/>
  <c r="CY437" i="10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/>
  <c r="CP425" i="10"/>
  <c r="CP424" i="10"/>
  <c r="CY424" i="10" s="1"/>
  <c r="CP423" i="10"/>
  <c r="CP422" i="10"/>
  <c r="CP421" i="10"/>
  <c r="CY421" i="10" s="1"/>
  <c r="CP420" i="10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P401" i="10"/>
  <c r="CY401" i="10"/>
  <c r="CP400" i="10"/>
  <c r="CY400" i="10"/>
  <c r="CP399" i="10"/>
  <c r="CP398" i="10"/>
  <c r="CP397" i="10"/>
  <c r="CY397" i="10"/>
  <c r="CP396" i="10"/>
  <c r="AV396" i="10"/>
  <c r="CP395" i="10"/>
  <c r="CP394" i="10"/>
  <c r="CP393" i="10"/>
  <c r="CP392" i="10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CY384" i="10" s="1"/>
  <c r="AV384" i="10"/>
  <c r="CP383" i="10"/>
  <c r="CP382" i="10"/>
  <c r="CY382" i="10" s="1"/>
  <c r="CP381" i="10"/>
  <c r="CP380" i="10"/>
  <c r="CY380" i="10"/>
  <c r="CP379" i="10"/>
  <c r="CP378" i="10"/>
  <c r="CP377" i="10"/>
  <c r="CP376" i="10"/>
  <c r="CY376" i="10" s="1"/>
  <c r="CP375" i="10"/>
  <c r="CP374" i="10"/>
  <c r="CP373" i="10"/>
  <c r="CY373" i="10" s="1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/>
  <c r="CP363" i="10"/>
  <c r="CY363" i="10"/>
  <c r="CP362" i="10"/>
  <c r="CP361" i="10"/>
  <c r="CY361" i="10" s="1"/>
  <c r="CP360" i="10"/>
  <c r="AV360" i="10" s="1"/>
  <c r="CP359" i="10"/>
  <c r="CY359" i="10" s="1"/>
  <c r="CP358" i="10"/>
  <c r="CP357" i="10"/>
  <c r="CY357" i="10"/>
  <c r="CP356" i="10"/>
  <c r="CP355" i="10"/>
  <c r="CP354" i="10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P336" i="10"/>
  <c r="CP335" i="10"/>
  <c r="CY335" i="10"/>
  <c r="CP334" i="10"/>
  <c r="CP333" i="10"/>
  <c r="CY333" i="10" s="1"/>
  <c r="CP332" i="10"/>
  <c r="CP331" i="10"/>
  <c r="CP330" i="10"/>
  <c r="CP329" i="10"/>
  <c r="CY329" i="10"/>
  <c r="CP328" i="10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P319" i="10"/>
  <c r="CP318" i="10"/>
  <c r="CP317" i="10"/>
  <c r="CY317" i="10"/>
  <c r="CP316" i="10"/>
  <c r="CP315" i="10"/>
  <c r="CY315" i="10" s="1"/>
  <c r="CP314" i="10"/>
  <c r="CP313" i="10"/>
  <c r="CP312" i="10"/>
  <c r="CP311" i="10"/>
  <c r="CY311" i="10"/>
  <c r="CP310" i="10"/>
  <c r="CP309" i="10"/>
  <c r="CY309" i="10" s="1"/>
  <c r="CP308" i="10"/>
  <c r="CP307" i="10"/>
  <c r="CP306" i="10"/>
  <c r="CP305" i="10"/>
  <c r="CY305" i="10"/>
  <c r="CP304" i="10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P295" i="10"/>
  <c r="CP294" i="10"/>
  <c r="CP293" i="10"/>
  <c r="CY293" i="10"/>
  <c r="CP292" i="10"/>
  <c r="CP291" i="10"/>
  <c r="CY291" i="10" s="1"/>
  <c r="CP290" i="10"/>
  <c r="CP289" i="10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 s="1"/>
  <c r="CP272" i="10"/>
  <c r="CY272" i="10" s="1"/>
  <c r="CP271" i="10"/>
  <c r="CP270" i="10"/>
  <c r="CY270" i="10"/>
  <c r="CP269" i="10"/>
  <c r="CP268" i="10"/>
  <c r="CP267" i="10"/>
  <c r="AV267" i="10"/>
  <c r="CP266" i="10"/>
  <c r="CP265" i="10"/>
  <c r="CY265" i="10" s="1"/>
  <c r="CP264" i="10"/>
  <c r="CP263" i="10"/>
  <c r="CP262" i="10"/>
  <c r="AV262" i="10" s="1"/>
  <c r="CP261" i="10"/>
  <c r="CY261" i="10"/>
  <c r="CP260" i="10"/>
  <c r="CP259" i="10"/>
  <c r="CP258" i="10"/>
  <c r="CP257" i="10"/>
  <c r="CP256" i="10"/>
  <c r="CY256" i="10"/>
  <c r="CP255" i="10"/>
  <c r="CP254" i="10"/>
  <c r="CY254" i="10" s="1"/>
  <c r="CP253" i="10"/>
  <c r="CP252" i="10"/>
  <c r="CP251" i="10"/>
  <c r="AV251" i="10" s="1"/>
  <c r="CP250" i="10"/>
  <c r="CY250" i="10" s="1"/>
  <c r="CP249" i="10"/>
  <c r="CP248" i="10"/>
  <c r="CY248" i="10"/>
  <c r="CP247" i="10"/>
  <c r="CP246" i="10"/>
  <c r="CP245" i="10"/>
  <c r="CP244" i="10"/>
  <c r="CY244" i="10" s="1"/>
  <c r="CP243" i="10"/>
  <c r="AV243" i="10" s="1"/>
  <c r="CP242" i="10"/>
  <c r="CP241" i="10"/>
  <c r="CP240" i="10"/>
  <c r="AV240" i="10" s="1"/>
  <c r="CP239" i="10"/>
  <c r="CP238" i="10"/>
  <c r="CP237" i="10"/>
  <c r="CP236" i="10"/>
  <c r="CP235" i="10"/>
  <c r="AV235" i="10" s="1"/>
  <c r="CP234" i="10"/>
  <c r="CP233" i="10"/>
  <c r="CY233" i="10"/>
  <c r="CP232" i="10"/>
  <c r="AV232" i="10"/>
  <c r="CP231" i="10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 s="1"/>
  <c r="CP222" i="10"/>
  <c r="CP221" i="10"/>
  <c r="CP220" i="10"/>
  <c r="CP219" i="10"/>
  <c r="AV219" i="10"/>
  <c r="CP218" i="10"/>
  <c r="CY218" i="10"/>
  <c r="CP217" i="10"/>
  <c r="CP216" i="10"/>
  <c r="CP215" i="10"/>
  <c r="CP214" i="10"/>
  <c r="CY214" i="10" s="1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P205" i="10"/>
  <c r="CP204" i="10"/>
  <c r="CY204" i="10" s="1"/>
  <c r="CP203" i="10"/>
  <c r="CY203" i="10" s="1"/>
  <c r="CP202" i="10"/>
  <c r="CY202" i="10" s="1"/>
  <c r="CP201" i="10"/>
  <c r="AV201" i="10" s="1"/>
  <c r="CP200" i="10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P178" i="10"/>
  <c r="CY178" i="10"/>
  <c r="CP177" i="10"/>
  <c r="CP176" i="10"/>
  <c r="CY176" i="10" s="1"/>
  <c r="CP175" i="10"/>
  <c r="CP174" i="10"/>
  <c r="CP173" i="10"/>
  <c r="CP172" i="10"/>
  <c r="CY172" i="10"/>
  <c r="CP171" i="10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AV155" i="10"/>
  <c r="CP154" i="10"/>
  <c r="CY154" i="10"/>
  <c r="CP153" i="10"/>
  <c r="CY153" i="10"/>
  <c r="CP152" i="10"/>
  <c r="AV152" i="10"/>
  <c r="CP151" i="10"/>
  <c r="CP150" i="10"/>
  <c r="CP149" i="10"/>
  <c r="CY149" i="10"/>
  <c r="CP148" i="10"/>
  <c r="CY148" i="10"/>
  <c r="CP147" i="10"/>
  <c r="CY147" i="10"/>
  <c r="CP146" i="10"/>
  <c r="CP145" i="10"/>
  <c r="AV145" i="10" s="1"/>
  <c r="CP144" i="10"/>
  <c r="CP143" i="10"/>
  <c r="CY143" i="10"/>
  <c r="AV143" i="10"/>
  <c r="CP142" i="10"/>
  <c r="CP141" i="10"/>
  <c r="AV141" i="10"/>
  <c r="CP140" i="10"/>
  <c r="CY140" i="10"/>
  <c r="CP139" i="10"/>
  <c r="CY139" i="10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AV131" i="10"/>
  <c r="CP130" i="10"/>
  <c r="CY130" i="10"/>
  <c r="CP129" i="10"/>
  <c r="CP128" i="10"/>
  <c r="CP127" i="10"/>
  <c r="CP126" i="10"/>
  <c r="AV126" i="10" s="1"/>
  <c r="CP125" i="10"/>
  <c r="CY125" i="10" s="1"/>
  <c r="CP124" i="10"/>
  <c r="CY124" i="10" s="1"/>
  <c r="CP123" i="10"/>
  <c r="CP122" i="10"/>
  <c r="CP121" i="10"/>
  <c r="AV121" i="10" s="1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P112" i="10"/>
  <c r="CP111" i="10"/>
  <c r="AV111" i="10" s="1"/>
  <c r="CP110" i="10"/>
  <c r="CY110" i="10" s="1"/>
  <c r="CP109" i="10"/>
  <c r="AV109" i="10" s="1"/>
  <c r="CP108" i="10"/>
  <c r="CP107" i="10"/>
  <c r="CP106" i="10"/>
  <c r="CY106" i="10" s="1"/>
  <c r="CP105" i="10"/>
  <c r="CP104" i="10"/>
  <c r="CP103" i="10"/>
  <c r="AV103" i="10" s="1"/>
  <c r="CP102" i="10"/>
  <c r="CP101" i="10"/>
  <c r="CY101" i="10"/>
  <c r="CP100" i="10"/>
  <c r="AV100" i="10"/>
  <c r="CP99" i="10"/>
  <c r="AV99" i="10"/>
  <c r="CP98" i="10"/>
  <c r="CP97" i="10"/>
  <c r="CY97" i="10" s="1"/>
  <c r="CP96" i="10"/>
  <c r="CP95" i="10"/>
  <c r="CP94" i="10"/>
  <c r="CP93" i="10"/>
  <c r="CP92" i="10"/>
  <c r="CP91" i="10"/>
  <c r="CY91" i="10"/>
  <c r="CP90" i="10"/>
  <c r="CP89" i="10"/>
  <c r="CP88" i="10"/>
  <c r="CP87" i="10"/>
  <c r="CP86" i="10"/>
  <c r="CP85" i="10"/>
  <c r="CY85" i="10" s="1"/>
  <c r="CP84" i="10"/>
  <c r="CP83" i="10"/>
  <c r="CP82" i="10"/>
  <c r="AV82" i="10" s="1"/>
  <c r="CP81" i="10"/>
  <c r="CP80" i="10"/>
  <c r="CY80" i="10"/>
  <c r="CP79" i="10"/>
  <c r="CY79" i="10"/>
  <c r="CP78" i="10"/>
  <c r="CP77" i="10"/>
  <c r="CP76" i="10"/>
  <c r="AV76" i="10"/>
  <c r="CP75" i="10"/>
  <c r="CP74" i="10"/>
  <c r="CY74" i="10" s="1"/>
  <c r="CP73" i="10"/>
  <c r="CP72" i="10"/>
  <c r="CP71" i="10"/>
  <c r="CP70" i="10"/>
  <c r="CP69" i="10"/>
  <c r="CP68" i="10"/>
  <c r="CY68" i="10"/>
  <c r="CP67" i="10"/>
  <c r="CP66" i="10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P55" i="10"/>
  <c r="CP54" i="10"/>
  <c r="CP53" i="10"/>
  <c r="CP52" i="10"/>
  <c r="CY52" i="10" s="1"/>
  <c r="CP51" i="10"/>
  <c r="CP50" i="10"/>
  <c r="CP49" i="10"/>
  <c r="CP48" i="10"/>
  <c r="CP47" i="10"/>
  <c r="CP46" i="10"/>
  <c r="CY46" i="10"/>
  <c r="CP45" i="10"/>
  <c r="CP44" i="10"/>
  <c r="CP43" i="10"/>
  <c r="CP42" i="10"/>
  <c r="CP41" i="10"/>
  <c r="CP40" i="10"/>
  <c r="CY40" i="10" s="1"/>
  <c r="CP39" i="10"/>
  <c r="CP38" i="10"/>
  <c r="CP37" i="10"/>
  <c r="CP36" i="10"/>
  <c r="CP35" i="10"/>
  <c r="CP34" i="10"/>
  <c r="CY34" i="10"/>
  <c r="CP33" i="10"/>
  <c r="CP32" i="10"/>
  <c r="AV32" i="10" s="1"/>
  <c r="CP31" i="10"/>
  <c r="AV31" i="10" s="1"/>
  <c r="CP30" i="10"/>
  <c r="CP29" i="10"/>
  <c r="CP28" i="10"/>
  <c r="AV28" i="10" s="1"/>
  <c r="CP27" i="10"/>
  <c r="CP26" i="10"/>
  <c r="CY26" i="10"/>
  <c r="CP25" i="10"/>
  <c r="CY25" i="10"/>
  <c r="CP24" i="10"/>
  <c r="CP23" i="10"/>
  <c r="AV23" i="10" s="1"/>
  <c r="CP22" i="10"/>
  <c r="CP21" i="10"/>
  <c r="CP19" i="10"/>
  <c r="CY19" i="10" s="1"/>
  <c r="CP18" i="10"/>
  <c r="AV18" i="10" s="1"/>
  <c r="CP17" i="10"/>
  <c r="CP15" i="10"/>
  <c r="AV15" i="10" s="1"/>
  <c r="CP14" i="10"/>
  <c r="CY14" i="10" s="1"/>
  <c r="CP13" i="10"/>
  <c r="CP12" i="10"/>
  <c r="CY12" i="10" s="1"/>
  <c r="CP11" i="10"/>
  <c r="CP10" i="10"/>
  <c r="AV10" i="10" s="1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Y255" i="10"/>
  <c r="CZ254" i="10"/>
  <c r="CZ253" i="10"/>
  <c r="CY253" i="10"/>
  <c r="CZ252" i="10"/>
  <c r="CY252" i="10"/>
  <c r="CZ251" i="10"/>
  <c r="CY251" i="10"/>
  <c r="CZ250" i="10"/>
  <c r="CZ249" i="10"/>
  <c r="CY249" i="10"/>
  <c r="CZ248" i="10"/>
  <c r="CZ247" i="10"/>
  <c r="CY247" i="10"/>
  <c r="CZ246" i="10"/>
  <c r="CY246" i="10"/>
  <c r="CZ245" i="10"/>
  <c r="CY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Y201" i="10"/>
  <c r="CZ200" i="10"/>
  <c r="CY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Y127" i="10"/>
  <c r="CZ126" i="10"/>
  <c r="CY126" i="10"/>
  <c r="CZ125" i="10"/>
  <c r="CZ124" i="10"/>
  <c r="CZ123" i="10"/>
  <c r="CY123" i="10"/>
  <c r="CZ122" i="10"/>
  <c r="CY122" i="10"/>
  <c r="CZ121" i="10"/>
  <c r="CY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Y100" i="10"/>
  <c r="CZ99" i="10"/>
  <c r="CY99" i="10"/>
  <c r="CZ98" i="10"/>
  <c r="CY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Y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 s="1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AR103" i="16" s="1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/>
  <c r="L52" i="20"/>
  <c r="R52" i="20"/>
  <c r="L7" i="20"/>
  <c r="R7" i="20" s="1"/>
  <c r="U7" i="20" s="1"/>
  <c r="L8" i="20"/>
  <c r="L9" i="20"/>
  <c r="R9" i="20" s="1"/>
  <c r="L10" i="20"/>
  <c r="R10" i="20" s="1"/>
  <c r="L11" i="20"/>
  <c r="L12" i="20"/>
  <c r="R12" i="20" s="1"/>
  <c r="L13" i="20"/>
  <c r="R13" i="20" s="1"/>
  <c r="L14" i="20"/>
  <c r="O14" i="20" s="1"/>
  <c r="L15" i="20"/>
  <c r="R15" i="20" s="1"/>
  <c r="O15" i="20"/>
  <c r="L16" i="20"/>
  <c r="R16" i="20"/>
  <c r="L17" i="20"/>
  <c r="O17" i="20"/>
  <c r="L18" i="20"/>
  <c r="O18" i="20"/>
  <c r="R18" i="20"/>
  <c r="L19" i="20"/>
  <c r="O19" i="20" s="1"/>
  <c r="R19" i="20"/>
  <c r="L20" i="20"/>
  <c r="O20" i="20"/>
  <c r="L21" i="20"/>
  <c r="R21" i="20"/>
  <c r="L22" i="20"/>
  <c r="R22" i="20"/>
  <c r="O22" i="20"/>
  <c r="L23" i="20"/>
  <c r="O23" i="20" s="1"/>
  <c r="L24" i="20"/>
  <c r="O24" i="20" s="1"/>
  <c r="L25" i="20"/>
  <c r="O25" i="20" s="1"/>
  <c r="L26" i="20"/>
  <c r="O26" i="20" s="1"/>
  <c r="L27" i="20"/>
  <c r="R27" i="20" s="1"/>
  <c r="O27" i="20"/>
  <c r="L28" i="20"/>
  <c r="R28" i="20"/>
  <c r="L29" i="20"/>
  <c r="O29" i="20"/>
  <c r="L30" i="20"/>
  <c r="R30" i="20"/>
  <c r="L31" i="20"/>
  <c r="R31" i="20"/>
  <c r="U31" i="20" s="1"/>
  <c r="L32" i="20"/>
  <c r="O32" i="20" s="1"/>
  <c r="L33" i="20"/>
  <c r="O33" i="20" s="1"/>
  <c r="L34" i="20"/>
  <c r="O34" i="20" s="1"/>
  <c r="R34" i="20"/>
  <c r="L35" i="20"/>
  <c r="O35" i="20"/>
  <c r="L36" i="20"/>
  <c r="R36" i="20"/>
  <c r="L37" i="20"/>
  <c r="R37" i="20"/>
  <c r="L38" i="20"/>
  <c r="O38" i="20"/>
  <c r="L39" i="20"/>
  <c r="R39" i="20"/>
  <c r="L40" i="20"/>
  <c r="R40" i="20"/>
  <c r="L41" i="20"/>
  <c r="O41" i="20"/>
  <c r="L42" i="20"/>
  <c r="O42" i="20"/>
  <c r="L43" i="20"/>
  <c r="O43" i="20"/>
  <c r="L44" i="20"/>
  <c r="R44" i="20"/>
  <c r="O44" i="20"/>
  <c r="L45" i="20"/>
  <c r="R45" i="20" s="1"/>
  <c r="O45" i="20"/>
  <c r="L46" i="20"/>
  <c r="R46" i="20"/>
  <c r="O46" i="20"/>
  <c r="L47" i="20"/>
  <c r="O47" i="20" s="1"/>
  <c r="L48" i="20"/>
  <c r="R48" i="20" s="1"/>
  <c r="L49" i="20"/>
  <c r="R49" i="20" s="1"/>
  <c r="L50" i="20"/>
  <c r="O50" i="20" s="1"/>
  <c r="L51" i="20"/>
  <c r="O51" i="20" s="1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46" i="16"/>
  <c r="A8" i="16"/>
  <c r="A232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267" i="10" s="1"/>
  <c r="BF510" i="10"/>
  <c r="BJ510" i="10"/>
  <c r="BG510" i="10"/>
  <c r="CF510" i="10"/>
  <c r="CF177" i="10" s="1"/>
  <c r="BB510" i="10"/>
  <c r="BV510" i="10"/>
  <c r="BM510" i="10"/>
  <c r="CO510" i="10"/>
  <c r="CO447" i="10"/>
  <c r="F11" i="13"/>
  <c r="BP510" i="10"/>
  <c r="BP101" i="10" s="1"/>
  <c r="CL510" i="10"/>
  <c r="CL309" i="10" s="1"/>
  <c r="CD510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17" i="10"/>
  <c r="BV369" i="10"/>
  <c r="BV147" i="10"/>
  <c r="BV164" i="10"/>
  <c r="BV162" i="10"/>
  <c r="BV199" i="10"/>
  <c r="BV327" i="10"/>
  <c r="BV35" i="10"/>
  <c r="CB303" i="10"/>
  <c r="CO165" i="10"/>
  <c r="CO411" i="10"/>
  <c r="CO425" i="10"/>
  <c r="CB416" i="10"/>
  <c r="CB295" i="10"/>
  <c r="CB399" i="10"/>
  <c r="CB461" i="10"/>
  <c r="CB361" i="10"/>
  <c r="CB467" i="10"/>
  <c r="CB421" i="10"/>
  <c r="CB347" i="10"/>
  <c r="CB471" i="10"/>
  <c r="CB175" i="10"/>
  <c r="CB429" i="10"/>
  <c r="CB411" i="10"/>
  <c r="CB341" i="10"/>
  <c r="CD487" i="10"/>
  <c r="CA389" i="10"/>
  <c r="BA104" i="10"/>
  <c r="AR48" i="16"/>
  <c r="CX33" i="10"/>
  <c r="CD331" i="10"/>
  <c r="CO495" i="10"/>
  <c r="CO405" i="10"/>
  <c r="CO367" i="10"/>
  <c r="CO487" i="10"/>
  <c r="CO409" i="10"/>
  <c r="BO285" i="10"/>
  <c r="CO85" i="10"/>
  <c r="CO373" i="10"/>
  <c r="CO186" i="10"/>
  <c r="CO347" i="10"/>
  <c r="CH441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425" i="10"/>
  <c r="CH33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93" i="10"/>
  <c r="CH373" i="10"/>
  <c r="CH341" i="10"/>
  <c r="CH461" i="10"/>
  <c r="CA242" i="10"/>
  <c r="CA419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67" i="10"/>
  <c r="CH317" i="10"/>
  <c r="CH471" i="10"/>
  <c r="CA416" i="10"/>
  <c r="CA467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W9" i="10" s="1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C1" i="16"/>
  <c r="R38" i="20"/>
  <c r="U38" i="20" s="1"/>
  <c r="R26" i="20"/>
  <c r="R14" i="20"/>
  <c r="R8" i="20"/>
  <c r="R24" i="20"/>
  <c r="R35" i="20"/>
  <c r="R29" i="20"/>
  <c r="R1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R20" i="20"/>
  <c r="R43" i="20"/>
  <c r="R11" i="20"/>
  <c r="R53" i="20"/>
  <c r="R42" i="20"/>
  <c r="O28" i="20"/>
  <c r="O21" i="20"/>
  <c r="O13" i="20"/>
  <c r="R23" i="20"/>
  <c r="O52" i="20"/>
  <c r="O36" i="20"/>
  <c r="R33" i="20"/>
  <c r="O54" i="20"/>
  <c r="O37" i="20"/>
  <c r="O31" i="20"/>
  <c r="R25" i="20"/>
  <c r="R32" i="20"/>
  <c r="O49" i="20"/>
  <c r="O40" i="20"/>
  <c r="R41" i="20"/>
  <c r="R50" i="20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AZ268" i="10" s="1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AZ42" i="10"/>
  <c r="BS425" i="10"/>
  <c r="BS11" i="10"/>
  <c r="BS456" i="10"/>
  <c r="BS34" i="10"/>
  <c r="BS201" i="10"/>
  <c r="BS438" i="10"/>
  <c r="BS496" i="10"/>
  <c r="AZ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AZ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AZ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AZ329" i="10"/>
  <c r="BS138" i="10"/>
  <c r="BS487" i="10"/>
  <c r="BS392" i="10"/>
  <c r="BS508" i="10"/>
  <c r="BS479" i="10"/>
  <c r="AZ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 s="1"/>
  <c r="BS458" i="10"/>
  <c r="BS214" i="10"/>
  <c r="BS238" i="10"/>
  <c r="AZ238" i="10"/>
  <c r="BS175" i="10"/>
  <c r="BS17" i="10"/>
  <c r="BS395" i="10"/>
  <c r="BS341" i="10"/>
  <c r="BS311" i="10"/>
  <c r="BS431" i="10"/>
  <c r="BS272" i="10"/>
  <c r="BS354" i="10"/>
  <c r="BS504" i="10"/>
  <c r="BS204" i="10"/>
  <c r="AZ204" i="10" s="1"/>
  <c r="BS243" i="10"/>
  <c r="BS13" i="10"/>
  <c r="BS263" i="10"/>
  <c r="BS385" i="10"/>
  <c r="BS107" i="10"/>
  <c r="BS432" i="10"/>
  <c r="BS160" i="10"/>
  <c r="AZ160" i="10"/>
  <c r="BS373" i="10"/>
  <c r="BS281" i="10"/>
  <c r="BS224" i="10"/>
  <c r="AZ224" i="10"/>
  <c r="BS491" i="10"/>
  <c r="AZ491" i="10"/>
  <c r="BS189" i="10"/>
  <c r="BS40" i="10"/>
  <c r="BS188" i="10"/>
  <c r="BS24" i="10"/>
  <c r="BS287" i="10"/>
  <c r="BS195" i="10"/>
  <c r="BS379" i="10"/>
  <c r="BS69" i="10"/>
  <c r="AZ69" i="10" s="1"/>
  <c r="BS474" i="10"/>
  <c r="BS418" i="10"/>
  <c r="BS382" i="10"/>
  <c r="BS393" i="10"/>
  <c r="BS206" i="10"/>
  <c r="BS253" i="10"/>
  <c r="BS49" i="10"/>
  <c r="BS463" i="10"/>
  <c r="BS178" i="10"/>
  <c r="BS289" i="10"/>
  <c r="BS439" i="10"/>
  <c r="AZ439" i="10"/>
  <c r="BS372" i="10"/>
  <c r="BS468" i="10"/>
  <c r="BS262" i="10"/>
  <c r="AZ262" i="10" s="1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AZ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/>
  <c r="BS169" i="10"/>
  <c r="BS128" i="10"/>
  <c r="BS410" i="10"/>
  <c r="BS63" i="10"/>
  <c r="AZ63" i="10" s="1"/>
  <c r="BS308" i="10"/>
  <c r="BS22" i="10"/>
  <c r="BS296" i="10"/>
  <c r="BS401" i="10"/>
  <c r="BS331" i="10"/>
  <c r="BS221" i="10"/>
  <c r="BS475" i="10"/>
  <c r="BS364" i="10"/>
  <c r="BS390" i="10"/>
  <c r="BS186" i="10"/>
  <c r="AZ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/>
  <c r="BS310" i="10"/>
  <c r="BS371" i="10"/>
  <c r="BS100" i="10"/>
  <c r="BS454" i="10"/>
  <c r="BS79" i="10"/>
  <c r="BS28" i="10"/>
  <c r="BS494" i="10"/>
  <c r="AZ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AZ317" i="10"/>
  <c r="BS351" i="10"/>
  <c r="BS301" i="10"/>
  <c r="BS227" i="10"/>
  <c r="AZ227" i="10"/>
  <c r="BS86" i="10"/>
  <c r="BS453" i="10"/>
  <c r="BS209" i="10"/>
  <c r="BS33" i="10"/>
  <c r="BS213" i="10"/>
  <c r="AZ213" i="10"/>
  <c r="BS255" i="10"/>
  <c r="BS181" i="10"/>
  <c r="BS430" i="10"/>
  <c r="AZ430" i="10"/>
  <c r="BS380" i="10"/>
  <c r="BS48" i="10"/>
  <c r="BS53" i="10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BS114" i="10"/>
  <c r="BS20" i="10"/>
  <c r="BS23" i="10"/>
  <c r="BS264" i="10"/>
  <c r="BS398" i="10"/>
  <c r="AZ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AZ322" i="10" s="1"/>
  <c r="BS32" i="10"/>
  <c r="BS334" i="10"/>
  <c r="BS388" i="10"/>
  <c r="BS152" i="10"/>
  <c r="BS369" i="10"/>
  <c r="BS407" i="10"/>
  <c r="AZ407" i="10"/>
  <c r="BS176" i="10"/>
  <c r="BS389" i="10"/>
  <c r="BS125" i="10"/>
  <c r="BS76" i="10"/>
  <c r="BS265" i="10"/>
  <c r="BS427" i="10"/>
  <c r="BS237" i="10"/>
  <c r="BS177" i="10"/>
  <c r="BS84" i="10"/>
  <c r="BS77" i="10"/>
  <c r="AZ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AZ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 s="1"/>
  <c r="BS16" i="10"/>
  <c r="BS232" i="10"/>
  <c r="BS218" i="10"/>
  <c r="BS408" i="10"/>
  <c r="BS348" i="10"/>
  <c r="BS110" i="10"/>
  <c r="BS328" i="10"/>
  <c r="BS482" i="10"/>
  <c r="BS503" i="10"/>
  <c r="AZ503" i="10"/>
  <c r="BS488" i="10"/>
  <c r="BS358" i="10"/>
  <c r="BS19" i="10"/>
  <c r="BS302" i="10"/>
  <c r="BS424" i="10"/>
  <c r="BS452" i="10"/>
  <c r="BS244" i="10"/>
  <c r="BS307" i="10"/>
  <c r="BS197" i="10"/>
  <c r="BS93" i="10"/>
  <c r="AZ93" i="10"/>
  <c r="BS168" i="10"/>
  <c r="BS345" i="10"/>
  <c r="BS501" i="10"/>
  <c r="BS420" i="10"/>
  <c r="BS89" i="10"/>
  <c r="BS62" i="10"/>
  <c r="BS257" i="10"/>
  <c r="AZ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AZ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AZ188" i="10" s="1"/>
  <c r="BL490" i="10"/>
  <c r="AZ490" i="10" s="1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AZ287" i="10" s="1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AZ282" i="10" s="1"/>
  <c r="BL170" i="10"/>
  <c r="BL440" i="10"/>
  <c r="BL357" i="10"/>
  <c r="BL292" i="10"/>
  <c r="BL235" i="10"/>
  <c r="BL85" i="10"/>
  <c r="BL161" i="10"/>
  <c r="BL417" i="10"/>
  <c r="BL264" i="10"/>
  <c r="BL508" i="10"/>
  <c r="BL473" i="10"/>
  <c r="AZ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AZ23" i="10"/>
  <c r="BL373" i="10"/>
  <c r="BL248" i="10"/>
  <c r="BL129" i="10"/>
  <c r="BL196" i="10"/>
  <c r="AZ196" i="10" s="1"/>
  <c r="BL226" i="10"/>
  <c r="BL326" i="10"/>
  <c r="AZ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AZ281" i="10"/>
  <c r="BO181" i="10"/>
  <c r="AZ181" i="10"/>
  <c r="BO155" i="10"/>
  <c r="BO59" i="10"/>
  <c r="BO383" i="10"/>
  <c r="BO369" i="10"/>
  <c r="BO64" i="10"/>
  <c r="BO462" i="10"/>
  <c r="AZ462" i="10" s="1"/>
  <c r="BO391" i="10"/>
  <c r="BO206" i="10"/>
  <c r="BO49" i="10"/>
  <c r="BO402" i="10"/>
  <c r="BO393" i="10"/>
  <c r="BO284" i="10"/>
  <c r="AZ284" i="10"/>
  <c r="BO142" i="10"/>
  <c r="AZ142" i="10"/>
  <c r="BO481" i="10"/>
  <c r="BO244" i="10"/>
  <c r="BO331" i="10"/>
  <c r="BO444" i="10"/>
  <c r="AZ444" i="10" s="1"/>
  <c r="BO171" i="10"/>
  <c r="BO254" i="10"/>
  <c r="AZ254" i="10" s="1"/>
  <c r="BO28" i="10"/>
  <c r="AZ28" i="10" s="1"/>
  <c r="BO83" i="10"/>
  <c r="BO309" i="10"/>
  <c r="BO416" i="10"/>
  <c r="BO441" i="10"/>
  <c r="BO106" i="10"/>
  <c r="BO109" i="10"/>
  <c r="AZ109" i="10"/>
  <c r="BO65" i="10"/>
  <c r="AZ65" i="10"/>
  <c r="BO456" i="10"/>
  <c r="BO280" i="10"/>
  <c r="BO509" i="10"/>
  <c r="AZ509" i="10" s="1"/>
  <c r="BO75" i="10"/>
  <c r="BO52" i="10"/>
  <c r="BO236" i="10"/>
  <c r="BO173" i="10"/>
  <c r="BO448" i="10"/>
  <c r="BO471" i="10"/>
  <c r="AZ471" i="10"/>
  <c r="BO234" i="10"/>
  <c r="AZ234" i="10"/>
  <c r="BO151" i="10"/>
  <c r="AZ151" i="10"/>
  <c r="BO147" i="10"/>
  <c r="AZ147" i="10"/>
  <c r="BO414" i="10"/>
  <c r="BO35" i="10"/>
  <c r="BO314" i="10"/>
  <c r="AZ314" i="10"/>
  <c r="BO120" i="10"/>
  <c r="BO157" i="10"/>
  <c r="BO507" i="10"/>
  <c r="AZ507" i="10"/>
  <c r="BO13" i="10"/>
  <c r="BO112" i="10"/>
  <c r="AZ112" i="10"/>
  <c r="BO425" i="10"/>
  <c r="BO298" i="10"/>
  <c r="BO330" i="10"/>
  <c r="BO412" i="10"/>
  <c r="BO406" i="10"/>
  <c r="BO300" i="10"/>
  <c r="BO17" i="10"/>
  <c r="BO246" i="10"/>
  <c r="AZ246" i="10" s="1"/>
  <c r="BO354" i="10"/>
  <c r="BO82" i="10"/>
  <c r="BO53" i="10"/>
  <c r="BO449" i="10"/>
  <c r="BO454" i="10"/>
  <c r="BO260" i="10"/>
  <c r="AZ260" i="10"/>
  <c r="BO185" i="10"/>
  <c r="BO26" i="10"/>
  <c r="BO318" i="10"/>
  <c r="BO25" i="10"/>
  <c r="BO205" i="10"/>
  <c r="BO216" i="10"/>
  <c r="BO258" i="10"/>
  <c r="BO311" i="10"/>
  <c r="AZ311" i="10" s="1"/>
  <c r="BO233" i="10"/>
  <c r="BO242" i="10"/>
  <c r="BO319" i="10"/>
  <c r="BO159" i="10"/>
  <c r="BO217" i="10"/>
  <c r="BO470" i="10"/>
  <c r="BO169" i="10"/>
  <c r="AZ169" i="10" s="1"/>
  <c r="BO421" i="10"/>
  <c r="AZ421" i="10" s="1"/>
  <c r="BO289" i="10"/>
  <c r="BO211" i="10"/>
  <c r="BO161" i="10"/>
  <c r="BO208" i="10"/>
  <c r="BO426" i="10"/>
  <c r="AZ426" i="10" s="1"/>
  <c r="BO387" i="10"/>
  <c r="BO480" i="10"/>
  <c r="BO102" i="10"/>
  <c r="BO301" i="10"/>
  <c r="AZ301" i="10"/>
  <c r="BO202" i="10"/>
  <c r="BO424" i="10"/>
  <c r="BO492" i="10"/>
  <c r="BO38" i="10"/>
  <c r="AZ38" i="10" s="1"/>
  <c r="BO121" i="10"/>
  <c r="BO291" i="10"/>
  <c r="BO174" i="10"/>
  <c r="BO337" i="10"/>
  <c r="BO86" i="10"/>
  <c r="BO293" i="10"/>
  <c r="AZ293" i="10"/>
  <c r="BO467" i="10"/>
  <c r="AZ467" i="10"/>
  <c r="BO378" i="10"/>
  <c r="BO252" i="10"/>
  <c r="AZ252" i="10" s="1"/>
  <c r="BO446" i="10"/>
  <c r="BO34" i="10"/>
  <c r="AZ34" i="10"/>
  <c r="BO125" i="10"/>
  <c r="AZ125" i="10"/>
  <c r="BO180" i="10"/>
  <c r="BO363" i="10"/>
  <c r="BO19" i="10"/>
  <c r="AZ19" i="10"/>
  <c r="BO44" i="10"/>
  <c r="BO328" i="10"/>
  <c r="BO214" i="10"/>
  <c r="BO365" i="10"/>
  <c r="BO505" i="10"/>
  <c r="BO58" i="10"/>
  <c r="BO79" i="10"/>
  <c r="AZ79" i="10"/>
  <c r="BO428" i="10"/>
  <c r="BO408" i="10"/>
  <c r="BO344" i="10"/>
  <c r="BO435" i="10"/>
  <c r="BO359" i="10"/>
  <c r="BO345" i="10"/>
  <c r="BO130" i="10"/>
  <c r="AZ130" i="10" s="1"/>
  <c r="BO276" i="10"/>
  <c r="BO334" i="10"/>
  <c r="BO366" i="10"/>
  <c r="BO307" i="10"/>
  <c r="AZ307" i="10" s="1"/>
  <c r="BO452" i="10"/>
  <c r="BO114" i="10"/>
  <c r="BO126" i="10"/>
  <c r="BO163" i="10"/>
  <c r="BO380" i="10"/>
  <c r="AZ380" i="10"/>
  <c r="BO506" i="10"/>
  <c r="AZ506" i="10"/>
  <c r="BO110" i="10"/>
  <c r="BO96" i="10"/>
  <c r="BO321" i="10"/>
  <c r="BO341" i="10"/>
  <c r="BO115" i="10"/>
  <c r="BO164" i="10"/>
  <c r="BO303" i="10"/>
  <c r="BO336" i="10"/>
  <c r="BO305" i="10"/>
  <c r="AZ305" i="10"/>
  <c r="BO478" i="10"/>
  <c r="BO37" i="10"/>
  <c r="BO192" i="10"/>
  <c r="AZ192" i="10"/>
  <c r="BO184" i="10"/>
  <c r="AZ184" i="10"/>
  <c r="BO189" i="10"/>
  <c r="BO335" i="10"/>
  <c r="BO39" i="10"/>
  <c r="AZ39" i="10"/>
  <c r="BO256" i="10"/>
  <c r="BO419" i="10"/>
  <c r="BO411" i="10"/>
  <c r="BO396" i="10"/>
  <c r="AZ396" i="10"/>
  <c r="BO290" i="10"/>
  <c r="AZ290" i="10"/>
  <c r="BO27" i="10"/>
  <c r="BO372" i="10"/>
  <c r="BO259" i="10"/>
  <c r="AZ259" i="10"/>
  <c r="BO432" i="10"/>
  <c r="BO376" i="10"/>
  <c r="BO261" i="10"/>
  <c r="BO367" i="10"/>
  <c r="BO172" i="10"/>
  <c r="BO440" i="10"/>
  <c r="BO399" i="10"/>
  <c r="BO18" i="10"/>
  <c r="BO68" i="10"/>
  <c r="AZ68" i="10"/>
  <c r="BO136" i="10"/>
  <c r="BO165" i="10"/>
  <c r="BO105" i="10"/>
  <c r="AZ105" i="10"/>
  <c r="BO312" i="10"/>
  <c r="BO150" i="10"/>
  <c r="BO325" i="10"/>
  <c r="BO477" i="10"/>
  <c r="BO348" i="10"/>
  <c r="AZ348" i="10" s="1"/>
  <c r="BO24" i="10"/>
  <c r="AZ24" i="10" s="1"/>
  <c r="BO431" i="10"/>
  <c r="BO332" i="10"/>
  <c r="BO89" i="10"/>
  <c r="AZ89" i="10"/>
  <c r="BO340" i="10"/>
  <c r="AZ340" i="10"/>
  <c r="BO85" i="10"/>
  <c r="BO15" i="10"/>
  <c r="BO84" i="10"/>
  <c r="BO434" i="10"/>
  <c r="BO313" i="10"/>
  <c r="AZ313" i="10" s="1"/>
  <c r="BO351" i="10"/>
  <c r="BO297" i="10"/>
  <c r="AZ297" i="10"/>
  <c r="BO251" i="10"/>
  <c r="AZ251" i="10"/>
  <c r="BO397" i="10"/>
  <c r="BO14" i="10"/>
  <c r="BO274" i="10"/>
  <c r="BO207" i="10"/>
  <c r="BO146" i="10"/>
  <c r="BO460" i="10"/>
  <c r="BO339" i="10"/>
  <c r="AZ339" i="10"/>
  <c r="BO292" i="10"/>
  <c r="BO324" i="10"/>
  <c r="BO265" i="10"/>
  <c r="AZ265" i="10"/>
  <c r="BO195" i="10"/>
  <c r="BO90" i="10"/>
  <c r="BO78" i="10"/>
  <c r="BO116" i="10"/>
  <c r="BO36" i="10"/>
  <c r="BO385" i="10"/>
  <c r="BO182" i="10"/>
  <c r="BO299" i="10"/>
  <c r="AZ299" i="10"/>
  <c r="BO486" i="10"/>
  <c r="AZ486" i="10"/>
  <c r="BO135" i="10"/>
  <c r="BO222" i="10"/>
  <c r="BO463" i="10"/>
  <c r="BO129" i="10"/>
  <c r="BO475" i="10"/>
  <c r="BO94" i="10"/>
  <c r="BO71" i="10"/>
  <c r="AZ71" i="10" s="1"/>
  <c r="BO294" i="10"/>
  <c r="BO429" i="10"/>
  <c r="AZ429" i="10"/>
  <c r="BO190" i="10"/>
  <c r="AZ190" i="10"/>
  <c r="BO122" i="10"/>
  <c r="BO175" i="10"/>
  <c r="BO442" i="10"/>
  <c r="BO327" i="10"/>
  <c r="BO501" i="10"/>
  <c r="AZ501" i="10" s="1"/>
  <c r="BO474" i="10"/>
  <c r="BO243" i="10"/>
  <c r="AZ243" i="10" s="1"/>
  <c r="BO239" i="10"/>
  <c r="BO118" i="10"/>
  <c r="AZ118" i="10" s="1"/>
  <c r="BO306" i="10"/>
  <c r="AZ306" i="10" s="1"/>
  <c r="BO465" i="10"/>
  <c r="BO375" i="10"/>
  <c r="BO487" i="10"/>
  <c r="AZ487" i="10"/>
  <c r="BO250" i="10"/>
  <c r="BO237" i="10"/>
  <c r="AZ237" i="10" s="1"/>
  <c r="BO418" i="10"/>
  <c r="BO235" i="10"/>
  <c r="BO61" i="10"/>
  <c r="BO230" i="10"/>
  <c r="BO373" i="10"/>
  <c r="BO152" i="10"/>
  <c r="BO346" i="10"/>
  <c r="BO57" i="10"/>
  <c r="BO212" i="10"/>
  <c r="AZ212" i="10"/>
  <c r="BO493" i="10"/>
  <c r="BO437" i="10"/>
  <c r="AZ437" i="10" s="1"/>
  <c r="BO45" i="10"/>
  <c r="BO422" i="10"/>
  <c r="BO342" i="10"/>
  <c r="AZ342" i="10"/>
  <c r="BO315" i="10"/>
  <c r="BO223" i="10"/>
  <c r="BO264" i="10"/>
  <c r="BO229" i="10"/>
  <c r="AZ229" i="10"/>
  <c r="BO32" i="10"/>
  <c r="BO450" i="10"/>
  <c r="AZ450" i="10" s="1"/>
  <c r="BO389" i="10"/>
  <c r="BO455" i="10"/>
  <c r="AZ455" i="10"/>
  <c r="BO353" i="10"/>
  <c r="BO453" i="10"/>
  <c r="BO11" i="10"/>
  <c r="BO20" i="10"/>
  <c r="AZ20" i="10"/>
  <c r="BO304" i="10"/>
  <c r="AZ304" i="10"/>
  <c r="BO271" i="10"/>
  <c r="BO215" i="10"/>
  <c r="BO343" i="10"/>
  <c r="BO138" i="10"/>
  <c r="AZ138" i="10" s="1"/>
  <c r="BO350" i="10"/>
  <c r="BO87" i="10"/>
  <c r="AZ87" i="10"/>
  <c r="BO191" i="10"/>
  <c r="AZ191" i="10"/>
  <c r="BO141" i="10"/>
  <c r="BO47" i="10"/>
  <c r="BO127" i="10"/>
  <c r="BO54" i="10"/>
  <c r="BO410" i="10"/>
  <c r="AZ410" i="10"/>
  <c r="BO266" i="10"/>
  <c r="BO60" i="10"/>
  <c r="BO504" i="10"/>
  <c r="AZ504" i="10"/>
  <c r="BO103" i="10"/>
  <c r="AZ103" i="10"/>
  <c r="BO466" i="10"/>
  <c r="AZ466" i="10"/>
  <c r="BO457" i="10"/>
  <c r="AZ457" i="10"/>
  <c r="BO148" i="10"/>
  <c r="BO472" i="10"/>
  <c r="BO176" i="10"/>
  <c r="AZ176" i="10"/>
  <c r="BO423" i="10"/>
  <c r="AZ423" i="10"/>
  <c r="BO139" i="10"/>
  <c r="AZ139" i="10"/>
  <c r="BO98" i="10"/>
  <c r="BO210" i="10"/>
  <c r="BO51" i="10"/>
  <c r="BO381" i="10"/>
  <c r="AZ381" i="10" s="1"/>
  <c r="BO420" i="10"/>
  <c r="AZ420" i="10" s="1"/>
  <c r="BO248" i="10"/>
  <c r="BO221" i="10"/>
  <c r="AZ221" i="10"/>
  <c r="BO361" i="10"/>
  <c r="AZ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AZ88" i="10" s="1"/>
  <c r="BO275" i="10"/>
  <c r="BO145" i="10"/>
  <c r="AZ145" i="10"/>
  <c r="BO200" i="10"/>
  <c r="AZ200" i="10"/>
  <c r="BO197" i="10"/>
  <c r="AZ197" i="10"/>
  <c r="BO91" i="10"/>
  <c r="BO438" i="10"/>
  <c r="BO451" i="10"/>
  <c r="AZ451" i="10"/>
  <c r="BO220" i="10"/>
  <c r="BO352" i="10"/>
  <c r="BO417" i="10"/>
  <c r="BO100" i="10"/>
  <c r="BO433" i="10"/>
  <c r="BO253" i="10"/>
  <c r="AZ253" i="10" s="1"/>
  <c r="BO443" i="10"/>
  <c r="BO401" i="10"/>
  <c r="AZ401" i="10"/>
  <c r="BO357" i="10"/>
  <c r="BO355" i="10"/>
  <c r="AZ355" i="10" s="1"/>
  <c r="BO249" i="10"/>
  <c r="BO143" i="10"/>
  <c r="BO101" i="10"/>
  <c r="BO67" i="10"/>
  <c r="BO72" i="10"/>
  <c r="AZ72" i="10" s="1"/>
  <c r="BO66" i="10"/>
  <c r="BO409" i="10"/>
  <c r="AZ409" i="10"/>
  <c r="BO247" i="10"/>
  <c r="AZ247" i="10"/>
  <c r="BO302" i="10"/>
  <c r="BE222" i="10"/>
  <c r="BE323" i="10"/>
  <c r="BE336" i="10"/>
  <c r="AZ336" i="10" s="1"/>
  <c r="BE472" i="10"/>
  <c r="BE127" i="10"/>
  <c r="BE328" i="10"/>
  <c r="BE66" i="10"/>
  <c r="BE217" i="10"/>
  <c r="AZ217" i="10" s="1"/>
  <c r="BE440" i="10"/>
  <c r="AZ440" i="10" s="1"/>
  <c r="BE202" i="10"/>
  <c r="BE172" i="10"/>
  <c r="BE312" i="10"/>
  <c r="BE388" i="10"/>
  <c r="AZ388" i="10" s="1"/>
  <c r="BE391" i="10"/>
  <c r="BE346" i="10"/>
  <c r="BE153" i="10"/>
  <c r="BE170" i="10"/>
  <c r="AZ170" i="10" s="1"/>
  <c r="BE412" i="10"/>
  <c r="BE164" i="10"/>
  <c r="AZ164" i="10" s="1"/>
  <c r="BE156" i="10"/>
  <c r="AZ156" i="10" s="1"/>
  <c r="BE460" i="10"/>
  <c r="AZ460" i="10" s="1"/>
  <c r="BE100" i="10"/>
  <c r="BE417" i="10"/>
  <c r="BE51" i="10"/>
  <c r="AZ51" i="10" s="1"/>
  <c r="BE505" i="10"/>
  <c r="BE123" i="10"/>
  <c r="AZ123" i="10" s="1"/>
  <c r="BE44" i="10"/>
  <c r="BE365" i="10"/>
  <c r="AZ365" i="10" s="1"/>
  <c r="BE47" i="10"/>
  <c r="BE278" i="10"/>
  <c r="AZ278" i="10" s="1"/>
  <c r="BE220" i="10"/>
  <c r="BE402" i="10"/>
  <c r="AZ402" i="10" s="1"/>
  <c r="BE82" i="10"/>
  <c r="AZ82" i="10" s="1"/>
  <c r="BE267" i="10"/>
  <c r="BE165" i="10"/>
  <c r="BE453" i="10"/>
  <c r="AZ453" i="10" s="1"/>
  <c r="BE86" i="10"/>
  <c r="BE319" i="10"/>
  <c r="AZ319" i="10" s="1"/>
  <c r="BE59" i="10"/>
  <c r="BE270" i="10"/>
  <c r="AZ270" i="10" s="1"/>
  <c r="BE446" i="10"/>
  <c r="BE245" i="10"/>
  <c r="AZ245" i="10" s="1"/>
  <c r="BE371" i="10"/>
  <c r="BE424" i="10"/>
  <c r="AZ424" i="10" s="1"/>
  <c r="BE141" i="10"/>
  <c r="BE392" i="10"/>
  <c r="AZ392" i="10" s="1"/>
  <c r="BE442" i="10"/>
  <c r="BE389" i="10"/>
  <c r="AZ389" i="10" s="1"/>
  <c r="BE406" i="10"/>
  <c r="BE416" i="10"/>
  <c r="AZ416" i="10" s="1"/>
  <c r="BE216" i="10"/>
  <c r="BE250" i="10"/>
  <c r="AZ250" i="10" s="1"/>
  <c r="BE332" i="10"/>
  <c r="BE454" i="10"/>
  <c r="BE364" i="10"/>
  <c r="AZ364" i="10"/>
  <c r="BE22" i="10"/>
  <c r="AZ22" i="10"/>
  <c r="BE261" i="10"/>
  <c r="BE226" i="10"/>
  <c r="BE152" i="10"/>
  <c r="BE456" i="10"/>
  <c r="AZ456" i="10" s="1"/>
  <c r="BE94" i="10"/>
  <c r="BE81" i="10"/>
  <c r="AZ81" i="10" s="1"/>
  <c r="BE349" i="10"/>
  <c r="BE106" i="10"/>
  <c r="AZ106" i="10" s="1"/>
  <c r="BE231" i="10"/>
  <c r="BE61" i="10"/>
  <c r="BE244" i="10"/>
  <c r="AZ244" i="10" s="1"/>
  <c r="BE335" i="10"/>
  <c r="BE230" i="10"/>
  <c r="BE376" i="10"/>
  <c r="AZ376" i="10"/>
  <c r="BE157" i="10"/>
  <c r="AZ157" i="10"/>
  <c r="BE413" i="10"/>
  <c r="AZ413" i="10"/>
  <c r="BE347" i="10"/>
  <c r="AZ347" i="10"/>
  <c r="BE119" i="10"/>
  <c r="AZ119" i="10"/>
  <c r="BE219" i="10"/>
  <c r="AZ219" i="10"/>
  <c r="BE225" i="10"/>
  <c r="AZ225" i="10"/>
  <c r="BE294" i="10"/>
  <c r="BE309" i="10"/>
  <c r="BE207" i="10"/>
  <c r="AZ207" i="10"/>
  <c r="BE432" i="10"/>
  <c r="BE393" i="10"/>
  <c r="BE117" i="10"/>
  <c r="BE422" i="10"/>
  <c r="AZ422" i="10" s="1"/>
  <c r="BE182" i="10"/>
  <c r="AZ182" i="10"/>
  <c r="BE12" i="10"/>
  <c r="BE438" i="10"/>
  <c r="AZ438" i="10"/>
  <c r="BE405" i="10"/>
  <c r="BE30" i="10"/>
  <c r="AZ30" i="10" s="1"/>
  <c r="BE448" i="10"/>
  <c r="BE374" i="10"/>
  <c r="AZ374" i="10" s="1"/>
  <c r="BE248" i="10"/>
  <c r="BE318" i="10"/>
  <c r="AZ318" i="10" s="1"/>
  <c r="BE445" i="10"/>
  <c r="AZ445" i="10" s="1"/>
  <c r="BE271" i="10"/>
  <c r="AZ271" i="10" s="1"/>
  <c r="BE46" i="10"/>
  <c r="BE54" i="10"/>
  <c r="BE425" i="10"/>
  <c r="BE372" i="10"/>
  <c r="BE193" i="10"/>
  <c r="BE84" i="10"/>
  <c r="AZ84" i="10"/>
  <c r="BE36" i="10"/>
  <c r="BE116" i="10"/>
  <c r="AZ116" i="10" s="1"/>
  <c r="BE324" i="10"/>
  <c r="BE300" i="10"/>
  <c r="AZ300" i="10" s="1"/>
  <c r="BE502" i="10"/>
  <c r="AZ502" i="10" s="1"/>
  <c r="BE242" i="10"/>
  <c r="AZ242" i="10" s="1"/>
  <c r="BE508" i="10"/>
  <c r="BE91" i="10"/>
  <c r="BE481" i="10"/>
  <c r="BE375" i="10"/>
  <c r="BE469" i="10"/>
  <c r="AZ469" i="10" s="1"/>
  <c r="BE395" i="10"/>
  <c r="BE373" i="10"/>
  <c r="AZ373" i="10" s="1"/>
  <c r="BE25" i="10"/>
  <c r="AZ25" i="10" s="1"/>
  <c r="BE286" i="10"/>
  <c r="AZ286" i="10" s="1"/>
  <c r="BE291" i="10"/>
  <c r="AZ291" i="10"/>
  <c r="BE206" i="10"/>
  <c r="BE255" i="10"/>
  <c r="AZ255" i="10" s="1"/>
  <c r="BE201" i="10"/>
  <c r="AZ201" i="10" s="1"/>
  <c r="BE385" i="10"/>
  <c r="BE136" i="10"/>
  <c r="BE327" i="10"/>
  <c r="AZ327" i="10" s="1"/>
  <c r="BE400" i="10"/>
  <c r="AZ400" i="10" s="1"/>
  <c r="BE58" i="10"/>
  <c r="AZ58" i="10" s="1"/>
  <c r="BE194" i="10"/>
  <c r="BE302" i="10"/>
  <c r="AZ302" i="10" s="1"/>
  <c r="BE277" i="10"/>
  <c r="AZ277" i="10" s="1"/>
  <c r="BE331" i="10"/>
  <c r="AZ331" i="10" s="1"/>
  <c r="BE404" i="10"/>
  <c r="BE428" i="10"/>
  <c r="AZ428" i="10" s="1"/>
  <c r="BE210" i="10"/>
  <c r="AZ210" i="10" s="1"/>
  <c r="BE177" i="10"/>
  <c r="BE60" i="10"/>
  <c r="BE483" i="10"/>
  <c r="AZ483" i="10" s="1"/>
  <c r="BE408" i="10"/>
  <c r="BE296" i="10"/>
  <c r="BE174" i="10"/>
  <c r="BE493" i="10"/>
  <c r="BE316" i="10"/>
  <c r="AZ316" i="10" s="1"/>
  <c r="BE110" i="10"/>
  <c r="AZ110" i="10" s="1"/>
  <c r="BE40" i="10"/>
  <c r="AZ40" i="10" s="1"/>
  <c r="BE10" i="10"/>
  <c r="BE131" i="10"/>
  <c r="AZ131" i="10" s="1"/>
  <c r="BE338" i="10"/>
  <c r="BE214" i="10"/>
  <c r="AZ214" i="10" s="1"/>
  <c r="BE137" i="10"/>
  <c r="AZ137" i="10" s="1"/>
  <c r="BE209" i="10"/>
  <c r="AZ209" i="10" s="1"/>
  <c r="BE185" i="10"/>
  <c r="AZ185" i="10" s="1"/>
  <c r="BE369" i="10"/>
  <c r="AZ369" i="10" s="1"/>
  <c r="BE363" i="10"/>
  <c r="AZ363" i="10" s="1"/>
  <c r="BE263" i="10"/>
  <c r="AZ263" i="10" s="1"/>
  <c r="BE379" i="10"/>
  <c r="BE32" i="10"/>
  <c r="BE489" i="10"/>
  <c r="AZ489" i="10" s="1"/>
  <c r="BE146" i="10"/>
  <c r="AZ146" i="10" s="1"/>
  <c r="AZ60" i="10"/>
  <c r="AZ481" i="10"/>
  <c r="AZ425" i="10"/>
  <c r="AZ220" i="10"/>
  <c r="AZ66" i="10"/>
  <c r="AZ222" i="10"/>
  <c r="AZ135" i="10"/>
  <c r="AZ18" i="10"/>
  <c r="AZ189" i="10"/>
  <c r="AZ64" i="10"/>
  <c r="AZ482" i="10"/>
  <c r="AZ338" i="10"/>
  <c r="AZ54" i="10"/>
  <c r="AZ412" i="10"/>
  <c r="AZ312" i="10"/>
  <c r="AZ328" i="10"/>
  <c r="AZ56" i="10"/>
  <c r="AZ78" i="10"/>
  <c r="AZ399" i="10"/>
  <c r="AZ303" i="10"/>
  <c r="AZ485" i="10"/>
  <c r="AZ48" i="10"/>
  <c r="AZ174" i="10"/>
  <c r="AZ508" i="10"/>
  <c r="AZ36" i="10"/>
  <c r="AZ46" i="10"/>
  <c r="AZ294" i="10"/>
  <c r="AZ231" i="10"/>
  <c r="AZ152" i="10"/>
  <c r="AZ172" i="10"/>
  <c r="AZ127" i="10"/>
  <c r="AZ266" i="10"/>
  <c r="AZ122" i="10"/>
  <c r="AZ475" i="10"/>
  <c r="AZ359" i="10"/>
  <c r="AZ208" i="10"/>
  <c r="AZ236" i="10"/>
  <c r="AZ49" i="10"/>
  <c r="AZ132" i="10"/>
  <c r="AZ356" i="10"/>
  <c r="AZ296" i="10"/>
  <c r="AZ117" i="10"/>
  <c r="AZ226" i="10"/>
  <c r="AZ267" i="10"/>
  <c r="AZ153" i="10"/>
  <c r="AZ472" i="10"/>
  <c r="AZ275" i="10"/>
  <c r="AZ98" i="10"/>
  <c r="AZ195" i="10"/>
  <c r="AZ256" i="10"/>
  <c r="AZ37" i="10"/>
  <c r="AZ435" i="10"/>
  <c r="AZ330" i="10"/>
  <c r="AZ52" i="10"/>
  <c r="AZ488" i="10"/>
  <c r="AZ32" i="10"/>
  <c r="AZ408" i="10"/>
  <c r="AZ404" i="10"/>
  <c r="AZ206" i="10"/>
  <c r="AZ193" i="10"/>
  <c r="AZ230" i="10"/>
  <c r="AZ349" i="10"/>
  <c r="AZ261" i="10"/>
  <c r="AZ346" i="10"/>
  <c r="AZ433" i="10"/>
  <c r="AZ57" i="10"/>
  <c r="AZ351" i="10"/>
  <c r="AZ367" i="10"/>
  <c r="AZ27" i="10"/>
  <c r="AZ478" i="10"/>
  <c r="AZ341" i="10"/>
  <c r="AZ163" i="10"/>
  <c r="AZ180" i="10"/>
  <c r="AZ159" i="10"/>
  <c r="AZ120" i="10"/>
  <c r="AZ155" i="10"/>
  <c r="AZ279" i="10"/>
  <c r="AZ443" i="10"/>
  <c r="AZ308" i="10"/>
  <c r="AZ73" i="10"/>
  <c r="AZ269" i="10"/>
  <c r="AZ480" i="10"/>
  <c r="AZ205" i="10"/>
  <c r="AZ168" i="10"/>
  <c r="AZ334" i="10"/>
  <c r="AZ283" i="10"/>
  <c r="AZ134" i="10"/>
  <c r="AZ31" i="10"/>
  <c r="AZ53" i="10"/>
  <c r="AZ111" i="10"/>
  <c r="AZ464" i="10"/>
  <c r="AZ241" i="10"/>
  <c r="AZ383" i="10"/>
  <c r="AZ85" i="10"/>
  <c r="AZ102" i="10"/>
  <c r="AZ492" i="10"/>
  <c r="AZ115" i="10"/>
  <c r="AZ21" i="10"/>
  <c r="AZ370" i="10"/>
  <c r="AZ41" i="10"/>
  <c r="AZ128" i="10"/>
  <c r="AZ232" i="10"/>
  <c r="AZ394" i="10"/>
  <c r="AZ235" i="10"/>
  <c r="AZ315" i="10"/>
  <c r="AZ108" i="10"/>
  <c r="AZ92" i="10"/>
  <c r="AZ390" i="10"/>
  <c r="AZ33" i="10"/>
  <c r="AZ498" i="10"/>
  <c r="AZ35" i="10"/>
  <c r="AZ344" i="10"/>
  <c r="AZ382" i="10"/>
  <c r="AZ218" i="10"/>
  <c r="AZ76" i="10"/>
  <c r="AZ62" i="10"/>
  <c r="AZ129" i="10"/>
  <c r="AZ366" i="10"/>
  <c r="AZ264" i="10"/>
  <c r="AZ357" i="10"/>
  <c r="AZ350" i="10"/>
  <c r="AZ55" i="10"/>
  <c r="AZ70" i="10"/>
  <c r="AZ499" i="10"/>
  <c r="AZ199" i="10"/>
  <c r="AZ100" i="10"/>
  <c r="AZ352" i="10"/>
  <c r="AZ414" i="10"/>
  <c r="AZ461" i="10"/>
  <c r="AZ198" i="10"/>
  <c r="AZ459" i="10"/>
  <c r="AZ29" i="10"/>
  <c r="AZ161" i="10"/>
  <c r="AZ148" i="10"/>
  <c r="AZ99" i="10"/>
  <c r="AZ397" i="10"/>
  <c r="AZ386" i="10"/>
  <c r="AZ288" i="10"/>
  <c r="AZ484" i="10"/>
  <c r="AZ310" i="10"/>
  <c r="U9" i="20"/>
  <c r="U8" i="20"/>
  <c r="AZ15" i="10" l="1"/>
  <c r="U53" i="20"/>
  <c r="U17" i="20"/>
  <c r="U45" i="20"/>
  <c r="U37" i="20"/>
  <c r="U29" i="20"/>
  <c r="U49" i="20"/>
  <c r="U6" i="20"/>
  <c r="U41" i="20"/>
  <c r="U25" i="20"/>
  <c r="U21" i="20"/>
  <c r="U13" i="20"/>
  <c r="U32" i="20"/>
  <c r="U20" i="20"/>
  <c r="U44" i="20"/>
  <c r="U40" i="20"/>
  <c r="U16" i="20"/>
  <c r="A2" i="20"/>
  <c r="U52" i="20"/>
  <c r="U28" i="20"/>
  <c r="U43" i="20"/>
  <c r="U27" i="20"/>
  <c r="U19" i="20"/>
  <c r="U23" i="20"/>
  <c r="U39" i="20"/>
  <c r="U50" i="20"/>
  <c r="U14" i="20"/>
  <c r="U46" i="20"/>
  <c r="U22" i="20"/>
  <c r="U26" i="20"/>
  <c r="U34" i="20"/>
  <c r="O7" i="20"/>
  <c r="H3" i="10"/>
  <c r="M7" i="10"/>
  <c r="AZ17" i="10"/>
  <c r="CV9" i="10"/>
  <c r="J7" i="10"/>
  <c r="G7" i="10"/>
  <c r="CX9" i="10"/>
  <c r="AZ14" i="10"/>
  <c r="CS7" i="10"/>
  <c r="O7" i="10"/>
  <c r="AZ13" i="10"/>
  <c r="I7" i="10"/>
  <c r="P7" i="10"/>
  <c r="L7" i="10"/>
  <c r="AZ12" i="10"/>
  <c r="AW9" i="10"/>
  <c r="AV12" i="10"/>
  <c r="AZ11" i="10"/>
  <c r="N7" i="10"/>
  <c r="AZ10" i="10"/>
  <c r="AV9" i="10"/>
  <c r="AU9" i="10"/>
  <c r="AZ325" i="10"/>
  <c r="AZ465" i="10"/>
  <c r="AZ249" i="10"/>
  <c r="AZ360" i="10"/>
  <c r="AZ150" i="10"/>
  <c r="AZ74" i="10"/>
  <c r="AZ143" i="10"/>
  <c r="AZ133" i="10"/>
  <c r="AZ384" i="10"/>
  <c r="AZ173" i="10"/>
  <c r="AZ320" i="10"/>
  <c r="AZ171" i="10"/>
  <c r="AZ321" i="10"/>
  <c r="AZ223" i="10"/>
  <c r="AZ96" i="10"/>
  <c r="AZ258" i="10"/>
  <c r="AZ26" i="10"/>
  <c r="AZ418" i="10"/>
  <c r="AZ45" i="10"/>
  <c r="AZ101" i="10"/>
  <c r="AZ345" i="10"/>
  <c r="AZ114" i="10"/>
  <c r="AZ474" i="10"/>
  <c r="AZ239" i="10"/>
  <c r="AZ273" i="10"/>
  <c r="AZ97" i="10"/>
  <c r="AZ452" i="10"/>
  <c r="AZ107" i="10"/>
  <c r="AZ83" i="10"/>
  <c r="AZ211" i="10"/>
  <c r="AZ274" i="10"/>
  <c r="AZ436" i="10"/>
  <c r="AZ121" i="10"/>
  <c r="AZ215" i="10"/>
  <c r="AZ178" i="10"/>
  <c r="AZ203" i="10"/>
  <c r="AZ354" i="10"/>
  <c r="AZ43" i="10"/>
  <c r="AZ280" i="10"/>
  <c r="AZ470" i="10"/>
  <c r="AZ358" i="10"/>
  <c r="AZ95" i="10"/>
  <c r="AZ434" i="10"/>
  <c r="AZ468" i="10"/>
  <c r="AZ162" i="10"/>
  <c r="AZ276" i="10"/>
  <c r="AZ427" i="10"/>
  <c r="AZ90" i="10"/>
  <c r="AZ75" i="10"/>
  <c r="AZ289" i="10"/>
  <c r="AZ16" i="10"/>
  <c r="AZ140" i="10"/>
  <c r="AZ167" i="10"/>
  <c r="AZ298" i="10"/>
  <c r="AZ377" i="10"/>
  <c r="AZ233" i="10"/>
  <c r="AZ166" i="10"/>
  <c r="AZ476" i="10"/>
  <c r="AZ144" i="10"/>
  <c r="AZ458" i="10"/>
  <c r="AZ368" i="10"/>
  <c r="AZ194" i="10"/>
  <c r="AZ136" i="10"/>
  <c r="AZ395" i="10"/>
  <c r="AZ375" i="10"/>
  <c r="AZ91" i="10"/>
  <c r="AZ324" i="10"/>
  <c r="AZ372" i="10"/>
  <c r="AZ248" i="10"/>
  <c r="AZ448" i="10"/>
  <c r="AZ61" i="10"/>
  <c r="AZ94" i="10"/>
  <c r="AZ332" i="10"/>
  <c r="AZ216" i="10"/>
  <c r="AZ406" i="10"/>
  <c r="AZ442" i="10"/>
  <c r="AZ141" i="10"/>
  <c r="AZ371" i="10"/>
  <c r="AZ446" i="10"/>
  <c r="AZ59" i="10"/>
  <c r="AZ86" i="10"/>
  <c r="AZ165" i="10"/>
  <c r="AZ44" i="10"/>
  <c r="AZ505" i="10"/>
  <c r="AZ417" i="10"/>
  <c r="AZ391" i="10"/>
  <c r="AZ202" i="10"/>
  <c r="AZ228" i="10"/>
  <c r="AZ295" i="10"/>
  <c r="AZ124" i="10"/>
  <c r="AZ272" i="10"/>
  <c r="AZ179" i="10"/>
  <c r="CD415" i="10"/>
  <c r="AZ415" i="10" s="1"/>
  <c r="CD337" i="10"/>
  <c r="AZ337" i="10" s="1"/>
  <c r="CD175" i="10"/>
  <c r="AZ175" i="10" s="1"/>
  <c r="CH411" i="10"/>
  <c r="AZ411" i="10" s="1"/>
  <c r="CH379" i="10"/>
  <c r="CH495" i="10"/>
  <c r="AZ495" i="10" s="1"/>
  <c r="CB419" i="10"/>
  <c r="AZ419" i="10" s="1"/>
  <c r="CB385" i="10"/>
  <c r="AZ385" i="10" s="1"/>
  <c r="CB441" i="10"/>
  <c r="AZ441" i="10" s="1"/>
  <c r="CB387" i="10"/>
  <c r="AZ387" i="10" s="1"/>
  <c r="CB432" i="10"/>
  <c r="AZ432" i="10" s="1"/>
  <c r="CB393" i="10"/>
  <c r="AZ393" i="10" s="1"/>
  <c r="CB447" i="10"/>
  <c r="AZ447" i="10" s="1"/>
  <c r="CB449" i="10"/>
  <c r="AZ449" i="10" s="1"/>
  <c r="CB405" i="10"/>
  <c r="AZ405" i="10" s="1"/>
  <c r="CB177" i="10"/>
  <c r="AZ177" i="10" s="1"/>
  <c r="CB309" i="10"/>
  <c r="AZ309" i="10" s="1"/>
  <c r="CB379" i="10"/>
  <c r="AZ379" i="10" s="1"/>
  <c r="CB477" i="10"/>
  <c r="AZ477" i="10" s="1"/>
  <c r="CB335" i="10"/>
  <c r="AZ335" i="10" s="1"/>
  <c r="CB323" i="10"/>
  <c r="AZ323" i="10" s="1"/>
  <c r="CB431" i="10"/>
  <c r="AZ431" i="10" s="1"/>
  <c r="CB493" i="10"/>
  <c r="AZ493" i="10" s="1"/>
  <c r="CB343" i="10"/>
  <c r="AZ343" i="10" s="1"/>
  <c r="CB353" i="10"/>
  <c r="AZ353" i="10" s="1"/>
  <c r="BV67" i="10"/>
  <c r="AZ67" i="10" s="1"/>
  <c r="BV463" i="10"/>
  <c r="AZ463" i="10" s="1"/>
  <c r="BV80" i="10"/>
  <c r="AZ80" i="10" s="1"/>
  <c r="BV292" i="10"/>
  <c r="AZ292" i="10" s="1"/>
  <c r="BV47" i="10"/>
  <c r="AZ47" i="10" s="1"/>
  <c r="BV104" i="10"/>
  <c r="AZ104" i="10" s="1"/>
  <c r="BV454" i="10"/>
  <c r="AZ454" i="10" s="1"/>
  <c r="BV126" i="10"/>
  <c r="AZ126" i="10" s="1"/>
  <c r="AR438" i="16"/>
  <c r="AR441" i="16"/>
  <c r="AR442" i="16"/>
  <c r="AR443" i="16"/>
  <c r="AR446" i="16"/>
  <c r="AR7" i="16"/>
  <c r="AR11" i="16"/>
  <c r="AR23" i="16"/>
  <c r="AR29" i="16"/>
  <c r="AR38" i="16"/>
  <c r="AR51" i="16"/>
  <c r="AR53" i="16"/>
  <c r="AR58" i="16"/>
  <c r="AR65" i="16"/>
  <c r="AR67" i="16"/>
  <c r="AR68" i="16"/>
  <c r="AR73" i="16"/>
  <c r="AR74" i="16"/>
  <c r="AR82" i="16"/>
  <c r="AR83" i="16"/>
  <c r="AR122" i="16"/>
  <c r="AR143" i="16"/>
  <c r="AR164" i="16"/>
  <c r="AR168" i="16"/>
  <c r="AR169" i="16"/>
  <c r="AR171" i="16"/>
  <c r="AR174" i="16"/>
  <c r="AR175" i="16"/>
  <c r="AR176" i="16"/>
  <c r="AR177" i="16"/>
  <c r="AR193" i="16"/>
  <c r="AR194" i="16"/>
  <c r="AR195" i="16"/>
  <c r="AR198" i="16"/>
  <c r="AR201" i="16"/>
  <c r="AR206" i="16"/>
  <c r="AR207" i="16"/>
  <c r="AR212" i="16"/>
  <c r="AR213" i="16"/>
  <c r="AR214" i="16"/>
  <c r="AR215" i="16"/>
  <c r="AR218" i="16"/>
  <c r="AR221" i="16"/>
  <c r="AR228" i="16"/>
  <c r="AR255" i="16"/>
  <c r="AR256" i="16"/>
  <c r="AR261" i="16"/>
  <c r="AR303" i="16"/>
  <c r="AR304" i="16"/>
  <c r="AR309" i="16"/>
  <c r="AR310" i="16"/>
  <c r="AR313" i="16"/>
  <c r="AR343" i="16"/>
  <c r="AR362" i="16"/>
  <c r="AR365" i="16"/>
  <c r="AR368" i="16"/>
  <c r="AR373" i="16"/>
  <c r="AR374" i="16"/>
  <c r="AR376" i="16"/>
  <c r="AR377" i="16"/>
  <c r="AR380" i="16"/>
  <c r="AR381" i="16"/>
  <c r="AR382" i="16"/>
  <c r="AR384" i="16"/>
  <c r="AR385" i="16"/>
  <c r="AR387" i="16"/>
  <c r="AR390" i="16"/>
  <c r="AR396" i="16"/>
  <c r="AR400" i="16"/>
  <c r="AR401" i="16"/>
  <c r="AR478" i="16"/>
  <c r="AR497" i="16"/>
  <c r="AR498" i="16"/>
  <c r="AR499" i="16"/>
  <c r="CY498" i="10"/>
  <c r="A233" i="16"/>
  <c r="C2" i="10"/>
  <c r="A2" i="18"/>
  <c r="D3" i="16"/>
  <c r="A4" i="18"/>
  <c r="AZ500" i="10"/>
  <c r="AZ378" i="10"/>
  <c r="O8" i="20" l="1"/>
  <c r="A2" i="10"/>
  <c r="GF1" i="16" s="1"/>
  <c r="AZ9" i="10"/>
  <c r="A1" i="10" s="1"/>
  <c r="O9" i="20" l="1"/>
  <c r="O11" i="20" l="1"/>
  <c r="O10" i="20"/>
  <c r="V10" i="20" s="1"/>
  <c r="U10" i="20" s="1"/>
  <c r="O12" i="20" l="1"/>
  <c r="O3" i="20" s="1"/>
  <c r="Q35" i="20" s="1"/>
  <c r="V11" i="20"/>
  <c r="U11" i="20" s="1"/>
  <c r="V12" i="20"/>
  <c r="U12" i="20" s="1"/>
  <c r="A3" i="20" l="1"/>
  <c r="A1" i="20" s="1"/>
  <c r="C8" i="10" s="1"/>
  <c r="Q45" i="20"/>
  <c r="Q32" i="20"/>
  <c r="Q25" i="20"/>
  <c r="Q24" i="20"/>
  <c r="X6" i="10"/>
  <c r="Q36" i="20"/>
  <c r="Q33" i="20"/>
  <c r="Q12" i="20"/>
  <c r="Q52" i="20"/>
  <c r="Q6" i="20"/>
  <c r="Q27" i="20"/>
  <c r="Q26" i="20"/>
  <c r="Q41" i="20"/>
  <c r="Q22" i="20"/>
  <c r="Q14" i="20"/>
  <c r="Q15" i="20"/>
  <c r="Q23" i="20"/>
  <c r="Q50" i="20"/>
  <c r="Q53" i="20"/>
  <c r="Q9" i="20"/>
  <c r="Q42" i="20"/>
  <c r="Q44" i="20"/>
  <c r="Q21" i="20"/>
  <c r="Q7" i="20"/>
  <c r="Q54" i="20"/>
  <c r="Q13" i="20"/>
  <c r="Q34" i="20"/>
  <c r="Q31" i="20"/>
  <c r="Q8" i="20"/>
  <c r="Q39" i="20"/>
  <c r="Q5" i="20"/>
  <c r="Q49" i="20"/>
  <c r="Q18" i="20"/>
  <c r="Q11" i="20"/>
  <c r="Q19" i="20"/>
  <c r="Q17" i="20"/>
  <c r="Q38" i="20"/>
  <c r="Q51" i="20"/>
  <c r="Q29" i="20"/>
  <c r="Q37" i="20"/>
  <c r="Q47" i="20"/>
  <c r="Q20" i="20"/>
  <c r="Q16" i="20"/>
  <c r="Q48" i="20"/>
  <c r="Q10" i="20"/>
  <c r="Q40" i="20"/>
  <c r="Q46" i="20"/>
  <c r="Q28" i="20"/>
  <c r="Q30" i="20"/>
  <c r="Q43" i="20"/>
  <c r="W6" i="10" l="1"/>
  <c r="A3" i="16"/>
  <c r="B2" i="16" s="1"/>
  <c r="A4" i="10"/>
  <c r="F12" i="13"/>
  <c r="B13" i="13" s="1"/>
  <c r="A1" i="16" s="1"/>
  <c r="H10" i="13" s="1"/>
  <c r="C2" i="20"/>
  <c r="M1" i="16" l="1"/>
</calcChain>
</file>

<file path=xl/sharedStrings.xml><?xml version="1.0" encoding="utf-8"?>
<sst xmlns="http://schemas.openxmlformats.org/spreadsheetml/2006/main" count="639" uniqueCount="387">
  <si>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</si>
  <si>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</si>
  <si>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</si>
  <si>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</si>
  <si>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</si>
  <si>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</si>
  <si>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</si>
  <si>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</si>
  <si>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</si>
  <si>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</si>
  <si>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</si>
  <si>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</si>
  <si>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</si>
  <si>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</si>
  <si>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</si>
  <si>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</si>
  <si>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</si>
  <si>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</si>
  <si>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</si>
  <si>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</si>
  <si>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</si>
  <si>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</si>
  <si>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</si>
  <si>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</si>
  <si>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</si>
  <si>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</si>
  <si>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</si>
  <si>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</si>
  <si>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</si>
  <si>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</si>
  <si>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</si>
  <si>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</si>
  <si>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</si>
  <si>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</si>
  <si>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</si>
  <si>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</si>
  <si>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</si>
  <si>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</si>
  <si>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</si>
  <si>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</si>
  <si>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</si>
  <si>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</si>
  <si>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</si>
  <si>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</si>
  <si>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</si>
  <si>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</si>
  <si>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</si>
  <si>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</si>
  <si>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</si>
  <si>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</si>
  <si>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</si>
  <si>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</si>
  <si>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</si>
  <si>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</si>
  <si>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</si>
  <si>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</si>
  <si>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</si>
  <si>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</si>
  <si>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</si>
  <si>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</si>
  <si>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</si>
  <si>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</si>
  <si>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</si>
  <si>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</si>
  <si>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</si>
  <si>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</si>
  <si>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</si>
  <si>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</si>
  <si>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</si>
  <si>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</si>
  <si>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</si>
  <si>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</si>
  <si>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</si>
  <si>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</si>
  <si>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</si>
  <si>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</si>
  <si>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</si>
  <si>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</si>
  <si>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</si>
  <si>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</si>
  <si>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</si>
  <si>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</si>
  <si>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</si>
  <si>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</si>
  <si>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</si>
  <si>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</si>
  <si>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</si>
  <si>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</si>
  <si>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</si>
  <si>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</si>
  <si>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</si>
  <si>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</si>
  <si>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</si>
  <si>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</si>
  <si>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</si>
  <si>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</si>
  <si>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</si>
  <si>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</si>
  <si>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</si>
  <si>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</si>
  <si>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</si>
  <si>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</si>
  <si>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</si>
  <si>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</si>
  <si>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</si>
  <si>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</si>
  <si>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</si>
  <si>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</si>
  <si>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</si>
  <si>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</si>
  <si>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</si>
  <si>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</si>
  <si>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</si>
  <si>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</si>
  <si>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</si>
  <si>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</si>
  <si>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</si>
  <si>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</si>
  <si>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</si>
  <si>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</si>
  <si>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</si>
  <si>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</si>
  <si>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</si>
  <si>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</si>
  <si>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</si>
  <si>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</si>
  <si>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</si>
  <si>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</si>
  <si>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</si>
  <si>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</si>
  <si>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</si>
  <si>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</si>
  <si>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</si>
  <si>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</si>
  <si>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</si>
  <si>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</si>
  <si>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</si>
  <si>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</si>
  <si>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</si>
  <si>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</si>
  <si>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</si>
  <si>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</si>
  <si>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</si>
  <si>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</si>
  <si>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</si>
  <si>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</si>
  <si>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</si>
  <si>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</si>
  <si>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</si>
  <si>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</si>
  <si>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</si>
  <si>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</si>
  <si>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</si>
  <si>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</si>
  <si>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</si>
  <si>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</si>
  <si>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</si>
  <si>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</si>
  <si>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</si>
  <si>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</si>
  <si>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</si>
  <si>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</si>
  <si>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</si>
  <si>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</si>
  <si>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</si>
  <si>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</si>
  <si>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</si>
  <si>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</si>
  <si>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</si>
  <si>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</si>
  <si>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</si>
  <si>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</si>
  <si>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</si>
  <si>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</si>
  <si>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</si>
  <si>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</si>
  <si>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</si>
  <si>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</si>
  <si>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</si>
  <si>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</si>
  <si>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</si>
  <si>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</si>
  <si>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</si>
  <si>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</si>
  <si>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</si>
  <si>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</si>
  <si>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</si>
  <si>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</si>
  <si>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</si>
  <si>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</si>
  <si>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</si>
  <si>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</si>
  <si>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</si>
  <si>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</si>
  <si>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</si>
  <si>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</si>
  <si>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</si>
  <si>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</si>
  <si>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</si>
  <si>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</si>
  <si>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</si>
  <si>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</si>
  <si>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</si>
  <si>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</si>
  <si>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</si>
  <si>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</si>
  <si>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</si>
  <si>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</si>
  <si>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</si>
  <si>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</si>
  <si>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</si>
  <si>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</si>
  <si>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</si>
  <si>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</si>
  <si>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</si>
  <si>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</si>
  <si>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</si>
  <si>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</si>
  <si>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</si>
  <si>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</si>
  <si>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</si>
  <si>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</si>
  <si>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</si>
  <si>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</si>
  <si>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</si>
  <si>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</si>
  <si>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</si>
  <si>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</si>
  <si>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</si>
  <si>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</si>
  <si>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</si>
  <si>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</si>
  <si>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</si>
  <si>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</si>
  <si>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</si>
  <si>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</si>
  <si>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</si>
  <si>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</si>
  <si>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</si>
  <si>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</si>
  <si>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</si>
  <si>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</si>
  <si>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</si>
  <si>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</si>
  <si>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</si>
  <si>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</si>
  <si>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</si>
  <si>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</si>
  <si>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</si>
  <si>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</si>
  <si>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</si>
  <si>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</si>
  <si>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</si>
  <si>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</si>
  <si>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</si>
  <si>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</si>
  <si>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</si>
  <si>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</si>
  <si>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</si>
  <si>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</si>
  <si>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</si>
  <si>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</si>
  <si>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</si>
  <si>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</si>
  <si>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</si>
  <si>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</si>
  <si>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</si>
  <si>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</si>
  <si>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</si>
  <si>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</si>
  <si>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</si>
  <si>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</si>
  <si>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</si>
  <si>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</si>
  <si>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</si>
  <si>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</si>
  <si>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</si>
  <si>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</si>
  <si>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</si>
  <si>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</si>
  <si>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</si>
  <si>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</si>
  <si>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</si>
  <si>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</si>
  <si>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</si>
  <si>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</si>
  <si>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</si>
  <si>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</si>
  <si>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</si>
  <si>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</si>
  <si>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</si>
  <si>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</si>
  <si>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</si>
  <si>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</si>
  <si>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</si>
  <si>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</si>
  <si>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</si>
  <si>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</si>
  <si>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</si>
  <si>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</si>
  <si>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</si>
  <si>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</si>
  <si>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fi8.1</t>
  </si>
  <si>
    <t>1.2.5.1.1.2</t>
  </si>
  <si>
    <t>Белага В.В.,Ломаченков И.А.,Панебратцев Ю.А. Физика 8 класс АО "Издательство "Просвещение"</t>
  </si>
  <si>
    <t>fi8.1 Белага В.В.,Ломаченков И.А.,Панебратцев Ю.А. Физика 8 класс АО "Издательство "Просвещение"</t>
  </si>
  <si>
    <t>fi8.2</t>
  </si>
  <si>
    <t>1.2.5.1.2.2</t>
  </si>
  <si>
    <t>Генденштейн Л.Э., Булатова А.А., Корнильев И.Н., Кошкина А.В.; под ред. Орлова В.А. Физика (в 2 частях) 8 класс ООО "БИНОМ. Лаборатория знаний"</t>
  </si>
  <si>
    <t>fi8.2 Генденштейн Л.Э., Булатова А.А., Корнильев И.Н., Кошкина А.В.; под ред. Орлова В.А. Физика (в 2 частях) 8 класс ООО "БИНОМ. Лаборатория знаний"</t>
  </si>
  <si>
    <t>fi8.3</t>
  </si>
  <si>
    <t>1.2.5.1.3.2</t>
  </si>
  <si>
    <t>Грачев А.В.,Погожев В.А.,Вишнякова Е.А. Физика 8 класс ООО "Издательский центр ВЕНТАНА-ГРАФ"</t>
  </si>
  <si>
    <t>fi8.3 Грачев А.В.,Погожев В.А.,Вишнякова Е.А. Физика 8 класс ООО "Издательский центр ВЕНТАНА-ГРАФ"</t>
  </si>
  <si>
    <t>fi8.4</t>
  </si>
  <si>
    <t>1.2.5.1.4.2</t>
  </si>
  <si>
    <t>Громов С.В., Родина Н.А., Белага В.В. и др./Под ред. Ю.А. Панебратцева Физика 8 класс АО "Издательство "Просвещение"</t>
  </si>
  <si>
    <t>fi8.4 Громов С.В., Родина Н.А., Белага В.В. и др./Под ред. Ю.А. Панебратцева Физика 8 класс АО "Издательство "Просвещение"</t>
  </si>
  <si>
    <t>fi8.5</t>
  </si>
  <si>
    <t>1.2.5.1.5.2</t>
  </si>
  <si>
    <t>Изергин Э.Т. Физика 8 класс ООО "Русское слово-учебник"</t>
  </si>
  <si>
    <t>fi8.5 Изергин Э.Т. Физика 8 класс ООО "Русское слово-учебник"</t>
  </si>
  <si>
    <t>fi8.6</t>
  </si>
  <si>
    <t>1.2.5.1.6.2</t>
  </si>
  <si>
    <t>Кабардин О.Ф. Физика 8 класс АО "Издательство "Просвещение"</t>
  </si>
  <si>
    <t>fi8.6 Кабардин О.Ф. Физика 8 класс АО "Издательство "Просвещение"</t>
  </si>
  <si>
    <t>fi8.7</t>
  </si>
  <si>
    <t>1.2.5.1.7.2</t>
  </si>
  <si>
    <t>Перышкин А.В. Физика 8 класс ООО "ДРОФА"</t>
  </si>
  <si>
    <t>fi8.7 Перышкин А.В. Физика 8 класс ООО "ДРОФА"</t>
  </si>
  <si>
    <t>fi8.8</t>
  </si>
  <si>
    <t>1.2.5.1.8.2</t>
  </si>
  <si>
    <t>Пурышева Н.С.,Важеевская Н.Е. Физика 8 класс ООО "ДРОФА"</t>
  </si>
  <si>
    <t>fi8.8 Пурышева Н.С.,Важеевская Н.Е. Физика 8 класс ООО "ДРОФА"</t>
  </si>
  <si>
    <t>fi8.9</t>
  </si>
  <si>
    <t xml:space="preserve">Андрюшечкин С.М. Физика  8 класс  Баласс </t>
  </si>
  <si>
    <t xml:space="preserve">fi8.9 Андрюшечкин С.М. Физика  8 класс  Баласс </t>
  </si>
  <si>
    <t>fi8.10</t>
  </si>
  <si>
    <t xml:space="preserve">Бунчук А.В., Шахмаев Н.М. Физика  8 класс  Мнемозина </t>
  </si>
  <si>
    <t xml:space="preserve">fi8.10 Бунчук А.В., Шахмаев Н.М. Физика  8 класс  Мнемозина </t>
  </si>
  <si>
    <t>fi8.11</t>
  </si>
  <si>
    <t xml:space="preserve">Генденштейн Л.Э., Кайдалов А.Б./Под ред. Орлова В.А., Ройзена И.И. Физика  8 класс  Мнемозина </t>
  </si>
  <si>
    <t xml:space="preserve">fi8.11 Генденштейн Л.Э., Кайдалов А.Б./Под ред. Орлова В.А., Ройзена И.И. Физика  8 класс  Мнемозина </t>
  </si>
  <si>
    <t>fi8.12</t>
  </si>
  <si>
    <t xml:space="preserve">Гуревич А.Е. Физика  8 класс  Дрофа </t>
  </si>
  <si>
    <t xml:space="preserve">fi8.12 Гуревич А.Е. Физика  8 класс  Дрофа </t>
  </si>
  <si>
    <t>fi8.13</t>
  </si>
  <si>
    <t xml:space="preserve">Минькова Р.Д., Иванов А.И. Физика  8 класс  Астрель </t>
  </si>
  <si>
    <t xml:space="preserve">fi8.13 Минькова Р.Д., Иванов А.И. Физика  8 класс  Астрель </t>
  </si>
  <si>
    <t>fi8.14</t>
  </si>
  <si>
    <t xml:space="preserve">Степанова Г.Н. Физика  8 класс  Русское слово </t>
  </si>
  <si>
    <t xml:space="preserve">fi8.14 Степанова Г.Н. Физика  8 класс  Русское слово </t>
  </si>
  <si>
    <t>fi8.15</t>
  </si>
  <si>
    <t xml:space="preserve">Фадеева А.А., Засов А.В., Киселев Д.Ф. Физика  8 класс  Просвещение </t>
  </si>
  <si>
    <t xml:space="preserve">fi8.15 Фадеева А.А., Засов А.В., Киселев Д.Ф. Физика  8 класс  Просвещение </t>
  </si>
  <si>
    <t>fi8.16</t>
  </si>
  <si>
    <t xml:space="preserve">Хижнякова Л.С., Синявина А.А.Физика  8 класс  ВЕНТАНА-ГРАФ </t>
  </si>
  <si>
    <t xml:space="preserve">fi8.16 Хижнякова Л.С., Синявина А.А.Физика  8 класс  ВЕНТАНА-ГРАФ </t>
  </si>
  <si>
    <t>fi8.17</t>
  </si>
  <si>
    <t xml:space="preserve">Шахмаев Н.М., Бунчук А.В. Физика  8 класс  Мнемозина </t>
  </si>
  <si>
    <t xml:space="preserve">fi8.17 Шахмаев Н.М., Бунчук А.В. Физика  8 класс  Мнемозина </t>
  </si>
  <si>
    <t>fi8.18</t>
  </si>
  <si>
    <t xml:space="preserve">Генденштейн Л.Э., Кайдалов А.Б., Кожевников В.Б./Под ред. Орлова В.А., Ройзена И.И. Физика  8 класс  Мнемозина </t>
  </si>
  <si>
    <t xml:space="preserve">fi8.18 Генденштейн Л.Э., Кайдалов А.Б., Кожевников В.Б./Под ред. Орлова В.А., Ройзена И.И. Физика  8 класс  Мнемозина </t>
  </si>
  <si>
    <t>fi8.19</t>
  </si>
  <si>
    <t xml:space="preserve">Громов С.В., Родина Н.А. Физика  8 класс  Просвещение </t>
  </si>
  <si>
    <t xml:space="preserve">fi8.19 Громов С.В., Родина Н.А. Физика  8 класс  Просвещение </t>
  </si>
  <si>
    <t>fi8.20</t>
  </si>
  <si>
    <t xml:space="preserve">Кривченко И.В. Физика  8 класс  БИНОМ. Лаборатория знаний </t>
  </si>
  <si>
    <t xml:space="preserve">fi8.20 Кривченко И.В. Физика  8 класс  БИНОМ. Лаборатория знаний </t>
  </si>
  <si>
    <t>fi8.21</t>
  </si>
  <si>
    <t xml:space="preserve">Иванов А.И., Минькова Р.Д. Физика  8 класс  Астрель </t>
  </si>
  <si>
    <t xml:space="preserve">fi8.21 Иванов А.И., Минькова Р.Д. Физика  8 класс  Астрель </t>
  </si>
  <si>
    <t>fi8.22</t>
  </si>
  <si>
    <t xml:space="preserve">Пинский А.А., Разумовский В.Г., Гребенев И.В. и др./Подред. Пинского А.А., Разумовского В.Г. Физика  8 класс  Просвещение </t>
  </si>
  <si>
    <t xml:space="preserve">fi8.22 Пинский А.А., Разумовский В.Г., Гребенев И.В. и др./Подред. Пинского А.А., Разумовского В.Г. Физика  8 класс  Просвещение </t>
  </si>
  <si>
    <t>fi8.23</t>
  </si>
  <si>
    <t xml:space="preserve">Разумовский В.Г., Орлов В.А.,Дик Ю.И. и др. Физика  8 класс  ВЛАДОС </t>
  </si>
  <si>
    <t xml:space="preserve">fi8.23 Разумовский В.Г., Орлов В.А.,Дик Ю.И. и др. Физика  8 класс  ВЛАДОС </t>
  </si>
  <si>
    <t>fi8.24</t>
  </si>
  <si>
    <t xml:space="preserve">Андрюшечкин С.М. Физика  8 класс  СибАДИ </t>
  </si>
  <si>
    <t xml:space="preserve">fi8.24 Андрюшечкин С.М. Физика  8 класс  СибАДИ </t>
  </si>
  <si>
    <t>fi8.25</t>
  </si>
  <si>
    <t>другое</t>
  </si>
  <si>
    <t>fi8.25 другое</t>
  </si>
  <si>
    <t>9032183vpr</t>
  </si>
  <si>
    <t>sch056361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</si>
</sst>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31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130" workbookViewId="0">
      <selection sqref="A1:B1"/>
    </sheetView>
  </sheetViews>
  <sheetFormatPr defaultColWidth="9.109375" defaultRowHeight="13.2" x14ac:dyDescent="0.25"/>
  <cols>
    <col min="1" max="1" width="14.33203125" style="17" customWidth="1"/>
    <col min="2" max="2" width="70.33203125" style="17" customWidth="1"/>
    <col min="3" max="4" width="4.33203125" style="17" customWidth="1"/>
    <col min="5" max="10" width="8.6640625" style="17" customWidth="1"/>
    <col min="11" max="16384" width="9.109375" style="17"/>
  </cols>
  <sheetData>
    <row r="1" spans="1:3" ht="14.25" customHeight="1" x14ac:dyDescent="0.25">
      <c r="A1" s="169" t="s">
        <v>275</v>
      </c>
      <c r="B1" s="170"/>
    </row>
    <row r="2" spans="1:3" s="49" customFormat="1" ht="54.75" customHeight="1" x14ac:dyDescent="0.25">
      <c r="A2" s="171" t="str">
        <f>служ!B10&amp;"
"&amp;служ!B11</f>
        <v>Проверочная работа по физике
8 класс</v>
      </c>
      <c r="B2" s="171"/>
    </row>
    <row r="3" spans="1:3" s="49" customFormat="1" ht="22.2" customHeight="1" x14ac:dyDescent="0.25">
      <c r="A3" s="49" t="s">
        <v>158</v>
      </c>
      <c r="B3" s="50" t="s">
        <v>186</v>
      </c>
      <c r="C3" s="51"/>
    </row>
    <row r="4" spans="1:3" ht="52.5" customHeight="1" x14ac:dyDescent="0.25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физике 8 класс</v>
      </c>
      <c r="B4" s="166"/>
      <c r="C4" s="52"/>
    </row>
    <row r="5" spans="1:3" ht="33" customHeight="1" x14ac:dyDescent="0.25">
      <c r="A5" s="166" t="s">
        <v>184</v>
      </c>
      <c r="B5" s="166"/>
      <c r="C5" s="52"/>
    </row>
    <row r="6" spans="1:3" ht="30.75" customHeight="1" x14ac:dyDescent="0.25">
      <c r="A6" s="166" t="s">
        <v>96</v>
      </c>
      <c r="B6" s="166"/>
      <c r="C6" s="52"/>
    </row>
    <row r="7" spans="1:3" s="49" customFormat="1" ht="17.399999999999999" x14ac:dyDescent="0.25">
      <c r="A7" s="53" t="s">
        <v>97</v>
      </c>
      <c r="B7" s="54"/>
      <c r="C7" s="51"/>
    </row>
    <row r="8" spans="1:3" s="49" customFormat="1" ht="28.2" thickBot="1" x14ac:dyDescent="0.3">
      <c r="A8" s="55" t="s">
        <v>98</v>
      </c>
      <c r="B8" s="85" t="s">
        <v>276</v>
      </c>
      <c r="C8" s="51"/>
    </row>
    <row r="9" spans="1:3" s="57" customFormat="1" ht="55.2" x14ac:dyDescent="0.25">
      <c r="A9" s="55" t="s">
        <v>99</v>
      </c>
      <c r="B9" s="87" t="s">
        <v>100</v>
      </c>
      <c r="C9" s="56"/>
    </row>
    <row r="10" spans="1:3" s="49" customFormat="1" ht="27.6" x14ac:dyDescent="0.25">
      <c r="A10" s="55"/>
      <c r="B10" s="88" t="s">
        <v>101</v>
      </c>
      <c r="C10" s="58"/>
    </row>
    <row r="11" spans="1:3" s="49" customFormat="1" ht="29.25" customHeight="1" thickBot="1" x14ac:dyDescent="0.3">
      <c r="A11" s="55"/>
      <c r="B11" s="89" t="s">
        <v>102</v>
      </c>
      <c r="C11" s="58"/>
    </row>
    <row r="12" spans="1:3" s="49" customFormat="1" ht="82.8" x14ac:dyDescent="0.25">
      <c r="A12" s="55" t="s">
        <v>103</v>
      </c>
      <c r="B12" s="93" t="s">
        <v>104</v>
      </c>
      <c r="C12" s="58"/>
    </row>
    <row r="13" spans="1:3" s="49" customFormat="1" ht="41.4" x14ac:dyDescent="0.25">
      <c r="A13" s="55" t="s">
        <v>105</v>
      </c>
      <c r="B13" s="85" t="s">
        <v>212</v>
      </c>
      <c r="C13" s="58"/>
    </row>
    <row r="14" spans="1:3" s="49" customFormat="1" ht="42.6" x14ac:dyDescent="0.25">
      <c r="A14" s="55" t="s">
        <v>106</v>
      </c>
      <c r="B14" s="85" t="s">
        <v>271</v>
      </c>
      <c r="C14" s="58"/>
    </row>
    <row r="15" spans="1:3" s="49" customFormat="1" ht="15.6" x14ac:dyDescent="0.25">
      <c r="A15" s="59" t="s">
        <v>107</v>
      </c>
      <c r="B15" s="94"/>
      <c r="C15" s="56"/>
    </row>
    <row r="16" spans="1:3" s="49" customFormat="1" ht="27.6" x14ac:dyDescent="0.25">
      <c r="A16" s="60" t="s">
        <v>108</v>
      </c>
      <c r="B16" s="85" t="s">
        <v>109</v>
      </c>
      <c r="C16" s="51"/>
    </row>
    <row r="17" spans="1:4" s="49" customFormat="1" ht="41.4" x14ac:dyDescent="0.25">
      <c r="A17" s="60" t="s">
        <v>110</v>
      </c>
      <c r="B17" s="85" t="s">
        <v>111</v>
      </c>
      <c r="C17" s="61"/>
      <c r="D17" s="62"/>
    </row>
    <row r="18" spans="1:4" s="49" customFormat="1" ht="27.6" x14ac:dyDescent="0.25">
      <c r="A18" s="60" t="s">
        <v>112</v>
      </c>
      <c r="B18" s="85" t="s">
        <v>113</v>
      </c>
      <c r="C18" s="51"/>
    </row>
    <row r="19" spans="1:4" s="49" customFormat="1" ht="55.2" x14ac:dyDescent="0.25">
      <c r="A19" s="60" t="s">
        <v>114</v>
      </c>
      <c r="B19" s="85" t="s">
        <v>115</v>
      </c>
      <c r="C19" s="167"/>
      <c r="D19" s="168"/>
    </row>
    <row r="20" spans="1:4" s="49" customFormat="1" ht="27.6" x14ac:dyDescent="0.25">
      <c r="A20" s="60" t="s">
        <v>116</v>
      </c>
      <c r="B20" s="85" t="s">
        <v>78</v>
      </c>
      <c r="C20" s="51"/>
    </row>
    <row r="21" spans="1:4" s="49" customFormat="1" ht="178.95" customHeight="1" x14ac:dyDescent="0.25">
      <c r="A21" s="60" t="s">
        <v>117</v>
      </c>
      <c r="B21" s="90" t="s">
        <v>277</v>
      </c>
      <c r="C21" s="51"/>
    </row>
    <row r="22" spans="1:4" s="49" customFormat="1" ht="110.4" x14ac:dyDescent="0.25">
      <c r="A22" s="60" t="s">
        <v>118</v>
      </c>
      <c r="B22" s="85" t="s">
        <v>213</v>
      </c>
      <c r="C22" s="51"/>
    </row>
    <row r="23" spans="1:4" s="49" customFormat="1" ht="27.6" x14ac:dyDescent="0.25">
      <c r="A23" s="60" t="s">
        <v>119</v>
      </c>
      <c r="B23" s="85" t="s">
        <v>120</v>
      </c>
      <c r="C23" s="51"/>
    </row>
    <row r="24" spans="1:4" s="49" customFormat="1" ht="41.4" x14ac:dyDescent="0.25">
      <c r="A24" s="60" t="s">
        <v>121</v>
      </c>
      <c r="B24" s="85" t="s">
        <v>122</v>
      </c>
      <c r="C24" s="51"/>
    </row>
    <row r="25" spans="1:4" s="49" customFormat="1" ht="17.399999999999999" x14ac:dyDescent="0.25">
      <c r="A25" s="63" t="s">
        <v>123</v>
      </c>
      <c r="B25" s="85"/>
      <c r="C25" s="51"/>
    </row>
    <row r="26" spans="1:4" s="49" customFormat="1" ht="17.399999999999999" x14ac:dyDescent="0.25">
      <c r="A26" s="59" t="s">
        <v>124</v>
      </c>
      <c r="B26" s="85"/>
      <c r="C26" s="51"/>
    </row>
    <row r="27" spans="1:4" s="49" customFormat="1" ht="27.6" x14ac:dyDescent="0.25">
      <c r="A27" s="60" t="s">
        <v>125</v>
      </c>
      <c r="B27" s="85" t="s">
        <v>126</v>
      </c>
      <c r="C27" s="51"/>
    </row>
    <row r="28" spans="1:4" s="49" customFormat="1" ht="17.399999999999999" x14ac:dyDescent="0.25">
      <c r="A28" s="60" t="s">
        <v>127</v>
      </c>
      <c r="B28" s="85" t="s">
        <v>190</v>
      </c>
      <c r="C28" s="51"/>
    </row>
    <row r="29" spans="1:4" s="49" customFormat="1" ht="69" x14ac:dyDescent="0.25">
      <c r="A29" s="60" t="s">
        <v>170</v>
      </c>
      <c r="B29" s="85" t="s">
        <v>174</v>
      </c>
      <c r="C29" s="51"/>
    </row>
    <row r="30" spans="1:4" ht="44.4" customHeight="1" x14ac:dyDescent="0.25">
      <c r="A30" s="60" t="s">
        <v>128</v>
      </c>
      <c r="B30" s="85" t="s">
        <v>288</v>
      </c>
    </row>
    <row r="31" spans="1:4" s="49" customFormat="1" ht="41.4" x14ac:dyDescent="0.25">
      <c r="A31" s="60" t="s">
        <v>189</v>
      </c>
      <c r="B31" s="85" t="s">
        <v>171</v>
      </c>
      <c r="C31" s="51"/>
    </row>
    <row r="32" spans="1:4" s="49" customFormat="1" ht="17.399999999999999" x14ac:dyDescent="0.25">
      <c r="A32" s="59" t="s">
        <v>191</v>
      </c>
      <c r="B32" s="85"/>
      <c r="C32" s="51"/>
    </row>
    <row r="33" spans="1:3" s="49" customFormat="1" ht="17.25" customHeight="1" x14ac:dyDescent="0.25">
      <c r="A33" s="86" t="s">
        <v>175</v>
      </c>
      <c r="B33" s="96" t="s">
        <v>192</v>
      </c>
      <c r="C33" s="51"/>
    </row>
    <row r="34" spans="1:3" s="49" customFormat="1" ht="41.4" x14ac:dyDescent="0.25">
      <c r="A34" s="60" t="s">
        <v>176</v>
      </c>
      <c r="B34" s="85" t="s">
        <v>241</v>
      </c>
      <c r="C34" s="51"/>
    </row>
    <row r="35" spans="1:3" s="49" customFormat="1" ht="163.5" customHeight="1" x14ac:dyDescent="0.25">
      <c r="A35" s="86" t="s">
        <v>177</v>
      </c>
      <c r="B35" s="85" t="s">
        <v>273</v>
      </c>
      <c r="C35" s="51"/>
    </row>
    <row r="36" spans="1:3" s="49" customFormat="1" ht="75.75" customHeight="1" x14ac:dyDescent="0.25">
      <c r="A36" s="86" t="s">
        <v>242</v>
      </c>
      <c r="B36" s="85" t="s">
        <v>270</v>
      </c>
      <c r="C36" s="51"/>
    </row>
    <row r="37" spans="1:3" ht="41.4" x14ac:dyDescent="0.25">
      <c r="A37" s="86" t="s">
        <v>195</v>
      </c>
      <c r="B37" s="85" t="s">
        <v>198</v>
      </c>
    </row>
    <row r="38" spans="1:3" s="49" customFormat="1" ht="17.399999999999999" x14ac:dyDescent="0.25">
      <c r="A38" s="60" t="s">
        <v>165</v>
      </c>
      <c r="B38" s="96" t="s">
        <v>194</v>
      </c>
      <c r="C38" s="51"/>
    </row>
    <row r="39" spans="1:3" s="49" customFormat="1" ht="55.2" x14ac:dyDescent="0.25">
      <c r="A39" s="60" t="s">
        <v>243</v>
      </c>
      <c r="B39" s="93" t="s">
        <v>284</v>
      </c>
      <c r="C39" s="51"/>
    </row>
    <row r="40" spans="1:3" ht="55.2" x14ac:dyDescent="0.25">
      <c r="A40" s="60" t="s">
        <v>200</v>
      </c>
      <c r="B40" s="85" t="s">
        <v>285</v>
      </c>
    </row>
    <row r="41" spans="1:3" ht="55.2" x14ac:dyDescent="0.25">
      <c r="A41" s="60" t="s">
        <v>196</v>
      </c>
      <c r="B41" s="85" t="s">
        <v>268</v>
      </c>
    </row>
    <row r="42" spans="1:3" ht="248.4" x14ac:dyDescent="0.25">
      <c r="A42" s="60" t="s">
        <v>197</v>
      </c>
      <c r="B42" s="85" t="s">
        <v>278</v>
      </c>
    </row>
    <row r="43" spans="1:3" ht="13.8" x14ac:dyDescent="0.25">
      <c r="A43" s="60" t="s">
        <v>201</v>
      </c>
      <c r="B43" s="85" t="s">
        <v>199</v>
      </c>
    </row>
    <row r="44" spans="1:3" ht="27.6" x14ac:dyDescent="0.25">
      <c r="A44" s="60" t="s">
        <v>202</v>
      </c>
      <c r="B44" s="85" t="s">
        <v>244</v>
      </c>
    </row>
    <row r="45" spans="1:3" s="49" customFormat="1" ht="57" customHeight="1" x14ac:dyDescent="0.25">
      <c r="A45" s="60" t="s">
        <v>287</v>
      </c>
      <c r="B45" s="85" t="s">
        <v>286</v>
      </c>
      <c r="C45" s="51"/>
    </row>
    <row r="46" spans="1:3" ht="55.2" x14ac:dyDescent="0.25">
      <c r="B46" s="85" t="s">
        <v>183</v>
      </c>
    </row>
    <row r="47" spans="1:3" s="49" customFormat="1" ht="17.399999999999999" x14ac:dyDescent="0.25">
      <c r="A47" s="63" t="s">
        <v>214</v>
      </c>
      <c r="B47" s="85"/>
      <c r="C47" s="51"/>
    </row>
    <row r="48" spans="1:3" s="49" customFormat="1" ht="27.6" x14ac:dyDescent="0.25">
      <c r="A48" s="63"/>
      <c r="B48" s="121" t="s">
        <v>274</v>
      </c>
      <c r="C48" s="51"/>
    </row>
    <row r="49" spans="1:3" s="49" customFormat="1" ht="17.399999999999999" x14ac:dyDescent="0.25">
      <c r="A49" s="59" t="s">
        <v>279</v>
      </c>
      <c r="B49" s="95"/>
      <c r="C49" s="51"/>
    </row>
    <row r="50" spans="1:3" s="49" customFormat="1" ht="27.6" x14ac:dyDescent="0.25">
      <c r="A50" s="60" t="s">
        <v>245</v>
      </c>
      <c r="B50" s="96" t="s">
        <v>129</v>
      </c>
      <c r="C50" s="51"/>
    </row>
    <row r="51" spans="1:3" s="49" customFormat="1" ht="27.6" hidden="1" x14ac:dyDescent="0.25">
      <c r="A51" s="60" t="s">
        <v>130</v>
      </c>
      <c r="B51" s="85" t="s">
        <v>131</v>
      </c>
      <c r="C51" s="51"/>
    </row>
    <row r="52" spans="1:3" s="49" customFormat="1" ht="41.4" x14ac:dyDescent="0.25">
      <c r="A52" s="60" t="s">
        <v>246</v>
      </c>
      <c r="B52" s="96" t="s">
        <v>132</v>
      </c>
      <c r="C52" s="51"/>
    </row>
    <row r="53" spans="1:3" s="49" customFormat="1" ht="29.7" customHeight="1" x14ac:dyDescent="0.25">
      <c r="A53" s="60" t="s">
        <v>247</v>
      </c>
      <c r="B53" s="85" t="s">
        <v>133</v>
      </c>
      <c r="C53" s="51"/>
    </row>
    <row r="54" spans="1:3" s="49" customFormat="1" ht="28.95" customHeight="1" x14ac:dyDescent="0.25">
      <c r="A54" s="60" t="s">
        <v>248</v>
      </c>
      <c r="B54" s="91" t="s">
        <v>169</v>
      </c>
      <c r="C54" s="51"/>
    </row>
    <row r="55" spans="1:3" s="49" customFormat="1" ht="41.4" x14ac:dyDescent="0.25">
      <c r="A55" s="60" t="s">
        <v>249</v>
      </c>
      <c r="B55" s="85" t="s">
        <v>134</v>
      </c>
      <c r="C55" s="51"/>
    </row>
    <row r="56" spans="1:3" s="49" customFormat="1" ht="115.5" customHeight="1" x14ac:dyDescent="0.25">
      <c r="A56" s="60"/>
      <c r="B56" s="93"/>
      <c r="C56" s="51"/>
    </row>
    <row r="57" spans="1:3" ht="41.4" x14ac:dyDescent="0.3">
      <c r="A57" s="60" t="s">
        <v>250</v>
      </c>
      <c r="B57" s="85" t="s">
        <v>280</v>
      </c>
      <c r="C57" s="64"/>
    </row>
    <row r="58" spans="1:3" s="49" customFormat="1" ht="17.399999999999999" x14ac:dyDescent="0.25">
      <c r="A58" s="60" t="s">
        <v>251</v>
      </c>
      <c r="B58" s="85" t="s">
        <v>79</v>
      </c>
      <c r="C58" s="51"/>
    </row>
    <row r="59" spans="1:3" s="49" customFormat="1" ht="27.6" x14ac:dyDescent="0.25">
      <c r="A59" s="60" t="s">
        <v>252</v>
      </c>
      <c r="B59" s="85" t="s">
        <v>135</v>
      </c>
      <c r="C59" s="51"/>
    </row>
    <row r="60" spans="1:3" s="49" customFormat="1" ht="27.6" x14ac:dyDescent="0.25">
      <c r="A60" s="60" t="s">
        <v>253</v>
      </c>
      <c r="B60" s="85" t="s">
        <v>136</v>
      </c>
      <c r="C60" s="51"/>
    </row>
    <row r="61" spans="1:3" s="49" customFormat="1" ht="27.6" x14ac:dyDescent="0.25">
      <c r="A61" s="60" t="s">
        <v>254</v>
      </c>
      <c r="B61" s="85" t="s">
        <v>289</v>
      </c>
      <c r="C61" s="51"/>
    </row>
    <row r="62" spans="1:3" s="49" customFormat="1" ht="17.399999999999999" x14ac:dyDescent="0.25">
      <c r="A62" s="59" t="s">
        <v>255</v>
      </c>
      <c r="B62" s="59"/>
      <c r="C62" s="51"/>
    </row>
    <row r="63" spans="1:3" s="49" customFormat="1" ht="27.6" x14ac:dyDescent="0.25">
      <c r="A63" s="65" t="s">
        <v>256</v>
      </c>
      <c r="B63" s="96" t="s">
        <v>129</v>
      </c>
      <c r="C63" s="51"/>
    </row>
    <row r="64" spans="1:3" s="49" customFormat="1" ht="41.4" x14ac:dyDescent="0.25">
      <c r="A64" s="65" t="s">
        <v>257</v>
      </c>
      <c r="B64" s="96" t="s">
        <v>132</v>
      </c>
      <c r="C64" s="51"/>
    </row>
    <row r="65" spans="1:4" s="49" customFormat="1" ht="17.399999999999999" x14ac:dyDescent="0.25">
      <c r="A65" s="65" t="s">
        <v>258</v>
      </c>
      <c r="B65" s="85" t="s">
        <v>44</v>
      </c>
      <c r="C65" s="51"/>
    </row>
    <row r="66" spans="1:4" s="49" customFormat="1" ht="27.6" x14ac:dyDescent="0.25">
      <c r="A66" s="65" t="s">
        <v>259</v>
      </c>
      <c r="B66" s="91" t="s">
        <v>169</v>
      </c>
      <c r="C66" s="51"/>
    </row>
    <row r="67" spans="1:4" s="49" customFormat="1" ht="41.4" x14ac:dyDescent="0.25">
      <c r="A67" s="65" t="s">
        <v>260</v>
      </c>
      <c r="B67" s="85" t="s">
        <v>142</v>
      </c>
      <c r="C67" s="51"/>
    </row>
    <row r="68" spans="1:4" s="49" customFormat="1" ht="282" customHeight="1" x14ac:dyDescent="0.25">
      <c r="A68" s="66"/>
      <c r="B68" s="97"/>
      <c r="C68" s="51"/>
    </row>
    <row r="69" spans="1:4" ht="61.5" customHeight="1" x14ac:dyDescent="0.3">
      <c r="A69" s="65" t="s">
        <v>261</v>
      </c>
      <c r="B69" s="85" t="s">
        <v>281</v>
      </c>
      <c r="C69" s="64"/>
    </row>
    <row r="70" spans="1:4" s="49" customFormat="1" ht="27.6" x14ac:dyDescent="0.25">
      <c r="A70" s="65" t="s">
        <v>262</v>
      </c>
      <c r="B70" s="91" t="s">
        <v>80</v>
      </c>
      <c r="C70" s="51"/>
    </row>
    <row r="71" spans="1:4" s="49" customFormat="1" ht="41.4" x14ac:dyDescent="0.25">
      <c r="A71" s="65" t="s">
        <v>263</v>
      </c>
      <c r="B71" s="91" t="s">
        <v>143</v>
      </c>
      <c r="C71" s="51"/>
    </row>
    <row r="72" spans="1:4" s="49" customFormat="1" ht="159" customHeight="1" x14ac:dyDescent="0.25">
      <c r="A72" s="65"/>
      <c r="B72" s="91"/>
      <c r="C72" s="51"/>
    </row>
    <row r="73" spans="1:4" ht="27.6" x14ac:dyDescent="0.3">
      <c r="A73" s="65" t="s">
        <v>264</v>
      </c>
      <c r="B73" s="91" t="s">
        <v>144</v>
      </c>
      <c r="C73" s="64"/>
    </row>
    <row r="74" spans="1:4" s="49" customFormat="1" ht="17.399999999999999" x14ac:dyDescent="0.25">
      <c r="A74" s="59" t="s">
        <v>265</v>
      </c>
      <c r="B74" s="98"/>
      <c r="C74" s="51"/>
    </row>
    <row r="75" spans="1:4" s="49" customFormat="1" ht="27.6" x14ac:dyDescent="0.25">
      <c r="A75" s="73" t="s">
        <v>137</v>
      </c>
      <c r="B75" s="92" t="s">
        <v>272</v>
      </c>
      <c r="C75" s="51"/>
    </row>
    <row r="76" spans="1:4" s="49" customFormat="1" ht="27.6" x14ac:dyDescent="0.25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5">
      <c r="A77" s="73" t="s">
        <v>148</v>
      </c>
      <c r="B77" s="92" t="s">
        <v>150</v>
      </c>
      <c r="C77" s="74"/>
      <c r="D77" s="75"/>
    </row>
    <row r="78" spans="1:4" s="49" customFormat="1" ht="17.399999999999999" x14ac:dyDescent="0.25">
      <c r="A78" s="73" t="s">
        <v>139</v>
      </c>
      <c r="B78" s="99" t="s">
        <v>150</v>
      </c>
      <c r="C78" s="74"/>
      <c r="D78" s="75"/>
    </row>
    <row r="79" spans="1:4" s="49" customFormat="1" ht="55.2" x14ac:dyDescent="0.25">
      <c r="A79" s="73" t="s">
        <v>140</v>
      </c>
      <c r="B79" s="99" t="s">
        <v>215</v>
      </c>
      <c r="C79" s="74"/>
      <c r="D79" s="75"/>
    </row>
    <row r="80" spans="1:4" s="49" customFormat="1" ht="41.4" x14ac:dyDescent="0.25">
      <c r="A80" s="73" t="s">
        <v>141</v>
      </c>
      <c r="B80" s="99" t="s">
        <v>159</v>
      </c>
      <c r="C80" s="74"/>
      <c r="D80" s="75"/>
    </row>
    <row r="81" spans="1:4" s="49" customFormat="1" ht="17.399999999999999" x14ac:dyDescent="0.25">
      <c r="A81" s="59" t="s">
        <v>266</v>
      </c>
      <c r="B81" s="59"/>
      <c r="C81" s="74"/>
      <c r="D81" s="75"/>
    </row>
    <row r="82" spans="1:4" s="49" customFormat="1" ht="96" customHeight="1" x14ac:dyDescent="0.25">
      <c r="A82" s="73" t="s">
        <v>145</v>
      </c>
      <c r="B82" s="92" t="s">
        <v>290</v>
      </c>
      <c r="C82" s="51"/>
    </row>
    <row r="83" spans="1:4" s="49" customFormat="1" ht="41.4" x14ac:dyDescent="0.25">
      <c r="A83" s="73" t="s">
        <v>146</v>
      </c>
      <c r="B83" s="99" t="s">
        <v>172</v>
      </c>
      <c r="C83" s="74"/>
      <c r="D83" s="75"/>
    </row>
    <row r="84" spans="1:4" s="49" customFormat="1" ht="17.399999999999999" x14ac:dyDescent="0.25">
      <c r="A84" s="76"/>
      <c r="B84" s="96" t="s">
        <v>267</v>
      </c>
      <c r="C84" s="74"/>
      <c r="D84" s="75"/>
    </row>
    <row r="85" spans="1:4" s="49" customFormat="1" ht="17.399999999999999" x14ac:dyDescent="0.25">
      <c r="A85" s="77"/>
      <c r="B85" s="92" t="s">
        <v>151</v>
      </c>
      <c r="C85" s="74"/>
      <c r="D85" s="75"/>
    </row>
    <row r="86" spans="1:4" s="49" customFormat="1" ht="17.399999999999999" x14ac:dyDescent="0.25">
      <c r="A86" s="77"/>
      <c r="B86" s="92" t="s">
        <v>152</v>
      </c>
      <c r="C86" s="74"/>
      <c r="D86" s="75"/>
    </row>
    <row r="87" spans="1:4" s="49" customFormat="1" ht="17.399999999999999" x14ac:dyDescent="0.25">
      <c r="A87" s="78"/>
      <c r="B87" s="92" t="s">
        <v>153</v>
      </c>
      <c r="C87" s="74"/>
      <c r="D87" s="75"/>
    </row>
    <row r="88" spans="1:4" s="49" customFormat="1" ht="27.6" x14ac:dyDescent="0.25">
      <c r="A88" s="76"/>
      <c r="B88" s="92" t="s">
        <v>154</v>
      </c>
      <c r="C88" s="74"/>
      <c r="D88" s="75"/>
    </row>
    <row r="89" spans="1:4" s="49" customFormat="1" ht="41.4" x14ac:dyDescent="0.25">
      <c r="A89" s="76"/>
      <c r="B89" s="92" t="s">
        <v>282</v>
      </c>
      <c r="C89" s="74"/>
      <c r="D89" s="75"/>
    </row>
    <row r="90" spans="1:4" s="49" customFormat="1" ht="27.6" x14ac:dyDescent="0.25">
      <c r="A90" s="73" t="s">
        <v>148</v>
      </c>
      <c r="B90" s="92" t="s">
        <v>155</v>
      </c>
      <c r="C90" s="74"/>
      <c r="D90" s="75"/>
    </row>
    <row r="91" spans="1:4" s="49" customFormat="1" ht="27.6" x14ac:dyDescent="0.25">
      <c r="A91" s="73" t="s">
        <v>149</v>
      </c>
      <c r="B91" s="92" t="s">
        <v>156</v>
      </c>
      <c r="C91" s="74"/>
      <c r="D91" s="75"/>
    </row>
    <row r="92" spans="1:4" s="49" customFormat="1" ht="20.399999999999999" x14ac:dyDescent="0.25">
      <c r="A92" s="66"/>
      <c r="B92" s="100" t="s">
        <v>157</v>
      </c>
      <c r="C92" s="74"/>
      <c r="D92" s="75"/>
    </row>
    <row r="93" spans="1:4" s="49" customFormat="1" x14ac:dyDescent="0.25">
      <c r="A93" s="66"/>
      <c r="B93" s="17"/>
    </row>
    <row r="94" spans="1:4" ht="15.6" x14ac:dyDescent="0.25">
      <c r="A94" s="68"/>
    </row>
    <row r="95" spans="1:4" ht="15.6" x14ac:dyDescent="0.25">
      <c r="A95" s="71"/>
      <c r="B95" s="72"/>
    </row>
    <row r="96" spans="1:4" x14ac:dyDescent="0.25">
      <c r="A96" s="66"/>
      <c r="B96" s="69"/>
      <c r="C96" s="72"/>
    </row>
    <row r="97" spans="1:3" x14ac:dyDescent="0.25">
      <c r="A97" s="66"/>
      <c r="B97" s="69"/>
      <c r="C97" s="66"/>
    </row>
    <row r="98" spans="1:3" x14ac:dyDescent="0.25">
      <c r="A98" s="66"/>
      <c r="B98" s="69"/>
      <c r="C98" s="66"/>
    </row>
    <row r="99" spans="1:3" x14ac:dyDescent="0.25">
      <c r="A99" s="66"/>
      <c r="B99" s="69"/>
      <c r="C99" s="66"/>
    </row>
    <row r="100" spans="1:3" x14ac:dyDescent="0.25">
      <c r="A100" s="66"/>
      <c r="B100" s="69"/>
      <c r="C100" s="66"/>
    </row>
    <row r="101" spans="1:3" x14ac:dyDescent="0.25">
      <c r="A101" s="66"/>
      <c r="B101" s="69"/>
      <c r="C101" s="66"/>
    </row>
    <row r="102" spans="1:3" x14ac:dyDescent="0.25">
      <c r="A102" s="66"/>
      <c r="B102" s="69"/>
      <c r="C102" s="66"/>
    </row>
    <row r="103" spans="1:3" x14ac:dyDescent="0.25">
      <c r="A103" s="66"/>
      <c r="B103" s="69"/>
      <c r="C103" s="66"/>
    </row>
    <row r="104" spans="1:3" x14ac:dyDescent="0.25">
      <c r="A104" s="66"/>
      <c r="B104" s="69"/>
      <c r="C104" s="66"/>
    </row>
    <row r="105" spans="1:3" x14ac:dyDescent="0.25">
      <c r="A105" s="66"/>
      <c r="B105" s="69"/>
      <c r="C105" s="66"/>
    </row>
    <row r="106" spans="1:3" x14ac:dyDescent="0.25">
      <c r="A106" s="66"/>
      <c r="B106" s="69"/>
      <c r="C106" s="66"/>
    </row>
    <row r="107" spans="1:3" x14ac:dyDescent="0.25">
      <c r="A107" s="66"/>
      <c r="B107" s="69"/>
      <c r="C107" s="66"/>
    </row>
    <row r="108" spans="1:3" x14ac:dyDescent="0.25">
      <c r="A108" s="66"/>
      <c r="B108" s="69"/>
      <c r="C108" s="66"/>
    </row>
    <row r="109" spans="1:3" x14ac:dyDescent="0.25">
      <c r="A109" s="66"/>
      <c r="B109" s="69"/>
      <c r="C109" s="66"/>
    </row>
    <row r="110" spans="1:3" x14ac:dyDescent="0.25">
      <c r="A110" s="66"/>
      <c r="B110" s="69"/>
      <c r="C110" s="66"/>
    </row>
    <row r="111" spans="1:3" x14ac:dyDescent="0.25">
      <c r="A111" s="66"/>
      <c r="B111" s="69"/>
      <c r="C111" s="66"/>
    </row>
    <row r="112" spans="1:3" x14ac:dyDescent="0.25">
      <c r="A112" s="66"/>
      <c r="B112" s="69"/>
      <c r="C112" s="66"/>
    </row>
    <row r="113" spans="1:3" x14ac:dyDescent="0.25">
      <c r="A113" s="66"/>
      <c r="B113" s="69"/>
      <c r="C113" s="66"/>
    </row>
    <row r="114" spans="1:3" x14ac:dyDescent="0.25">
      <c r="A114" s="66"/>
      <c r="B114" s="69"/>
      <c r="C114" s="66"/>
    </row>
    <row r="115" spans="1:3" x14ac:dyDescent="0.25">
      <c r="A115" s="66"/>
      <c r="B115" s="69"/>
      <c r="C115" s="66"/>
    </row>
    <row r="116" spans="1:3" x14ac:dyDescent="0.25">
      <c r="A116" s="66"/>
      <c r="B116" s="69"/>
      <c r="C116" s="66"/>
    </row>
    <row r="117" spans="1:3" x14ac:dyDescent="0.25">
      <c r="A117" s="66"/>
      <c r="B117" s="69"/>
      <c r="C117" s="66"/>
    </row>
    <row r="118" spans="1:3" x14ac:dyDescent="0.25">
      <c r="A118" s="66"/>
      <c r="B118" s="69"/>
      <c r="C118" s="66"/>
    </row>
    <row r="119" spans="1:3" x14ac:dyDescent="0.25">
      <c r="A119" s="66"/>
      <c r="B119" s="69"/>
      <c r="C119" s="66"/>
    </row>
    <row r="120" spans="1:3" x14ac:dyDescent="0.25">
      <c r="A120" s="66"/>
      <c r="B120" s="69"/>
      <c r="C120" s="66"/>
    </row>
    <row r="121" spans="1:3" x14ac:dyDescent="0.25">
      <c r="A121" s="66"/>
      <c r="B121" s="69"/>
      <c r="C121" s="66"/>
    </row>
    <row r="122" spans="1:3" x14ac:dyDescent="0.25">
      <c r="A122" s="66"/>
      <c r="B122" s="69"/>
      <c r="C122" s="66"/>
    </row>
    <row r="123" spans="1:3" x14ac:dyDescent="0.25">
      <c r="A123" s="66"/>
      <c r="B123" s="69"/>
      <c r="C123" s="66"/>
    </row>
    <row r="124" spans="1:3" x14ac:dyDescent="0.25">
      <c r="A124" s="66"/>
      <c r="B124" s="69"/>
      <c r="C124" s="66"/>
    </row>
    <row r="125" spans="1:3" x14ac:dyDescent="0.25">
      <c r="A125" s="66"/>
      <c r="B125" s="69"/>
      <c r="C125" s="66"/>
    </row>
    <row r="126" spans="1:3" x14ac:dyDescent="0.25">
      <c r="A126" s="66"/>
      <c r="B126" s="69"/>
      <c r="C126" s="66"/>
    </row>
    <row r="127" spans="1:3" x14ac:dyDescent="0.25">
      <c r="A127" s="66"/>
      <c r="B127" s="69"/>
      <c r="C127" s="66"/>
    </row>
    <row r="128" spans="1:3" x14ac:dyDescent="0.25">
      <c r="A128" s="66"/>
      <c r="B128" s="69"/>
      <c r="C128" s="66"/>
    </row>
    <row r="129" spans="1:3" x14ac:dyDescent="0.25">
      <c r="A129" s="66"/>
      <c r="B129" s="69"/>
      <c r="C129" s="66"/>
    </row>
    <row r="130" spans="1:3" x14ac:dyDescent="0.25">
      <c r="A130" s="66"/>
      <c r="B130" s="69"/>
      <c r="C130" s="66"/>
    </row>
    <row r="131" spans="1:3" x14ac:dyDescent="0.25">
      <c r="A131" s="66"/>
      <c r="B131" s="69"/>
      <c r="C131" s="66"/>
    </row>
    <row r="132" spans="1:3" x14ac:dyDescent="0.25">
      <c r="A132" s="66"/>
      <c r="B132" s="69"/>
      <c r="C132" s="66"/>
    </row>
    <row r="133" spans="1:3" x14ac:dyDescent="0.25">
      <c r="A133" s="66"/>
      <c r="B133" s="69"/>
      <c r="C133" s="66"/>
    </row>
    <row r="134" spans="1:3" x14ac:dyDescent="0.25">
      <c r="A134" s="66"/>
      <c r="B134" s="69"/>
      <c r="C134" s="66"/>
    </row>
    <row r="135" spans="1:3" x14ac:dyDescent="0.25">
      <c r="A135" s="66"/>
      <c r="B135" s="69"/>
      <c r="C135" s="66"/>
    </row>
    <row r="136" spans="1:3" x14ac:dyDescent="0.25">
      <c r="A136" s="66"/>
      <c r="B136" s="69"/>
      <c r="C136" s="66"/>
    </row>
    <row r="137" spans="1:3" x14ac:dyDescent="0.25">
      <c r="A137" s="66"/>
      <c r="B137" s="69"/>
      <c r="C137" s="66"/>
    </row>
    <row r="138" spans="1:3" x14ac:dyDescent="0.25">
      <c r="A138" s="66"/>
      <c r="B138" s="69"/>
      <c r="C138" s="66"/>
    </row>
    <row r="139" spans="1:3" x14ac:dyDescent="0.25">
      <c r="A139" s="66"/>
      <c r="B139" s="69"/>
      <c r="C139" s="66"/>
    </row>
    <row r="140" spans="1:3" x14ac:dyDescent="0.25">
      <c r="A140" s="66"/>
      <c r="B140" s="69"/>
      <c r="C140" s="66"/>
    </row>
    <row r="141" spans="1:3" x14ac:dyDescent="0.25">
      <c r="A141" s="66"/>
      <c r="B141" s="69"/>
      <c r="C141" s="66"/>
    </row>
    <row r="142" spans="1:3" x14ac:dyDescent="0.25">
      <c r="A142" s="66"/>
      <c r="B142" s="69"/>
      <c r="C142" s="66"/>
    </row>
    <row r="143" spans="1:3" x14ac:dyDescent="0.25">
      <c r="A143" s="66"/>
      <c r="B143" s="69"/>
      <c r="C143" s="66"/>
    </row>
    <row r="144" spans="1:3" x14ac:dyDescent="0.25">
      <c r="A144" s="66"/>
      <c r="B144" s="69"/>
      <c r="C144" s="66"/>
    </row>
    <row r="145" spans="1:3" x14ac:dyDescent="0.25">
      <c r="A145" s="66"/>
      <c r="B145" s="69"/>
      <c r="C145" s="66"/>
    </row>
    <row r="146" spans="1:3" x14ac:dyDescent="0.25">
      <c r="A146" s="66"/>
      <c r="B146" s="69"/>
      <c r="C146" s="66"/>
    </row>
    <row r="147" spans="1:3" x14ac:dyDescent="0.25">
      <c r="A147" s="66"/>
      <c r="B147" s="69"/>
      <c r="C147" s="66"/>
    </row>
    <row r="148" spans="1:3" x14ac:dyDescent="0.25">
      <c r="A148" s="66"/>
      <c r="B148" s="69"/>
      <c r="C148" s="66"/>
    </row>
    <row r="149" spans="1:3" x14ac:dyDescent="0.25">
      <c r="A149" s="66"/>
      <c r="B149" s="69"/>
      <c r="C149" s="66"/>
    </row>
    <row r="150" spans="1:3" x14ac:dyDescent="0.25">
      <c r="A150" s="66"/>
      <c r="B150" s="69"/>
      <c r="C150" s="66"/>
    </row>
    <row r="151" spans="1:3" x14ac:dyDescent="0.25">
      <c r="A151" s="66"/>
      <c r="B151" s="69"/>
      <c r="C151" s="66"/>
    </row>
    <row r="152" spans="1:3" x14ac:dyDescent="0.25">
      <c r="A152" s="66"/>
      <c r="B152" s="69"/>
      <c r="C152" s="66"/>
    </row>
    <row r="153" spans="1:3" x14ac:dyDescent="0.25">
      <c r="A153" s="66"/>
      <c r="B153" s="69"/>
      <c r="C153" s="66"/>
    </row>
    <row r="154" spans="1:3" x14ac:dyDescent="0.25">
      <c r="A154" s="66"/>
      <c r="B154" s="69"/>
      <c r="C154" s="66"/>
    </row>
    <row r="155" spans="1:3" x14ac:dyDescent="0.25">
      <c r="A155" s="66"/>
      <c r="B155" s="69"/>
      <c r="C155" s="66"/>
    </row>
    <row r="156" spans="1:3" x14ac:dyDescent="0.25">
      <c r="A156" s="66"/>
      <c r="B156" s="69"/>
      <c r="C156" s="66"/>
    </row>
    <row r="157" spans="1:3" x14ac:dyDescent="0.25">
      <c r="A157" s="66"/>
      <c r="B157" s="69"/>
      <c r="C157" s="66"/>
    </row>
    <row r="158" spans="1:3" x14ac:dyDescent="0.25">
      <c r="A158" s="66"/>
      <c r="B158" s="69"/>
      <c r="C158" s="66"/>
    </row>
    <row r="159" spans="1:3" x14ac:dyDescent="0.25">
      <c r="A159" s="66"/>
      <c r="C159" s="66"/>
    </row>
    <row r="160" spans="1:3" x14ac:dyDescent="0.25">
      <c r="A160" s="66"/>
    </row>
    <row r="161" spans="1:1" x14ac:dyDescent="0.25">
      <c r="A161" s="66"/>
    </row>
    <row r="162" spans="1:1" x14ac:dyDescent="0.25">
      <c r="A162" s="66"/>
    </row>
    <row r="163" spans="1:1" x14ac:dyDescent="0.25">
      <c r="A163" s="66"/>
    </row>
    <row r="164" spans="1:1" x14ac:dyDescent="0.25">
      <c r="A164" s="66"/>
    </row>
    <row r="165" spans="1:1" x14ac:dyDescent="0.25">
      <c r="A165" s="66"/>
    </row>
    <row r="166" spans="1:1" x14ac:dyDescent="0.25">
      <c r="A166" s="66"/>
    </row>
    <row r="167" spans="1:1" x14ac:dyDescent="0.25">
      <c r="A167" s="66"/>
    </row>
    <row r="168" spans="1:1" x14ac:dyDescent="0.25">
      <c r="A168" s="66"/>
    </row>
    <row r="169" spans="1:1" x14ac:dyDescent="0.25">
      <c r="A169" s="66"/>
    </row>
    <row r="170" spans="1:1" x14ac:dyDescent="0.25">
      <c r="A170" s="66"/>
    </row>
    <row r="171" spans="1:1" x14ac:dyDescent="0.25">
      <c r="A171" s="66"/>
    </row>
    <row r="172" spans="1:1" x14ac:dyDescent="0.25">
      <c r="A172" s="66"/>
    </row>
    <row r="173" spans="1:1" x14ac:dyDescent="0.25">
      <c r="A173" s="66"/>
    </row>
    <row r="174" spans="1:1" x14ac:dyDescent="0.25">
      <c r="A174" s="66"/>
    </row>
    <row r="175" spans="1:1" x14ac:dyDescent="0.25">
      <c r="A175" s="66"/>
    </row>
    <row r="176" spans="1:1" x14ac:dyDescent="0.25">
      <c r="A176" s="66"/>
    </row>
    <row r="177" spans="1:1" x14ac:dyDescent="0.25">
      <c r="A177" s="66"/>
    </row>
    <row r="178" spans="1:1" x14ac:dyDescent="0.25">
      <c r="A178" s="66"/>
    </row>
    <row r="179" spans="1:1" x14ac:dyDescent="0.25">
      <c r="A179" s="66"/>
    </row>
    <row r="180" spans="1:1" x14ac:dyDescent="0.25">
      <c r="A180" s="66"/>
    </row>
    <row r="181" spans="1:1" x14ac:dyDescent="0.25">
      <c r="A181" s="66"/>
    </row>
    <row r="182" spans="1:1" x14ac:dyDescent="0.25">
      <c r="A182" s="66"/>
    </row>
    <row r="183" spans="1:1" x14ac:dyDescent="0.25">
      <c r="A183" s="66"/>
    </row>
    <row r="184" spans="1:1" x14ac:dyDescent="0.25">
      <c r="A184" s="66"/>
    </row>
    <row r="185" spans="1:1" x14ac:dyDescent="0.25">
      <c r="A185" s="66"/>
    </row>
    <row r="186" spans="1:1" x14ac:dyDescent="0.25">
      <c r="A186" s="66"/>
    </row>
    <row r="187" spans="1:1" x14ac:dyDescent="0.25">
      <c r="A187" s="66"/>
    </row>
    <row r="188" spans="1:1" x14ac:dyDescent="0.25">
      <c r="A188" s="66"/>
    </row>
    <row r="189" spans="1:1" x14ac:dyDescent="0.25">
      <c r="A189" s="66"/>
    </row>
    <row r="190" spans="1:1" x14ac:dyDescent="0.25">
      <c r="A190" s="66"/>
    </row>
    <row r="191" spans="1:1" x14ac:dyDescent="0.25">
      <c r="A191" s="66"/>
    </row>
    <row r="192" spans="1:1" x14ac:dyDescent="0.25">
      <c r="A192" s="66"/>
    </row>
    <row r="193" spans="1:1" x14ac:dyDescent="0.25">
      <c r="A193" s="66"/>
    </row>
    <row r="194" spans="1:1" x14ac:dyDescent="0.25">
      <c r="A194" s="66"/>
    </row>
    <row r="195" spans="1:1" x14ac:dyDescent="0.25">
      <c r="A195" s="66"/>
    </row>
    <row r="196" spans="1:1" x14ac:dyDescent="0.25">
      <c r="A196" s="66"/>
    </row>
    <row r="197" spans="1:1" x14ac:dyDescent="0.25">
      <c r="A197" s="66"/>
    </row>
    <row r="198" spans="1:1" x14ac:dyDescent="0.25">
      <c r="A198" s="66"/>
    </row>
    <row r="199" spans="1:1" x14ac:dyDescent="0.25">
      <c r="A199" s="66"/>
    </row>
    <row r="200" spans="1:1" x14ac:dyDescent="0.25">
      <c r="A200" s="66"/>
    </row>
    <row r="201" spans="1:1" x14ac:dyDescent="0.25">
      <c r="A201" s="66"/>
    </row>
    <row r="202" spans="1:1" x14ac:dyDescent="0.25">
      <c r="A202" s="66"/>
    </row>
    <row r="203" spans="1:1" x14ac:dyDescent="0.25">
      <c r="A203" s="66"/>
    </row>
    <row r="204" spans="1:1" x14ac:dyDescent="0.25">
      <c r="A204" s="66"/>
    </row>
    <row r="205" spans="1:1" x14ac:dyDescent="0.25">
      <c r="A205" s="66"/>
    </row>
    <row r="206" spans="1:1" x14ac:dyDescent="0.25">
      <c r="A206" s="66"/>
    </row>
    <row r="207" spans="1:1" x14ac:dyDescent="0.25">
      <c r="A207" s="66"/>
    </row>
    <row r="208" spans="1:1" x14ac:dyDescent="0.25">
      <c r="A208" s="66"/>
    </row>
    <row r="209" spans="1:1" x14ac:dyDescent="0.25">
      <c r="A209" s="66"/>
    </row>
    <row r="210" spans="1:1" x14ac:dyDescent="0.25">
      <c r="A210" s="66"/>
    </row>
    <row r="211" spans="1:1" x14ac:dyDescent="0.25">
      <c r="A211" s="66"/>
    </row>
    <row r="212" spans="1:1" x14ac:dyDescent="0.25">
      <c r="A212" s="66"/>
    </row>
    <row r="213" spans="1:1" x14ac:dyDescent="0.25">
      <c r="A213" s="66"/>
    </row>
    <row r="214" spans="1:1" x14ac:dyDescent="0.25">
      <c r="A214" s="66"/>
    </row>
    <row r="215" spans="1:1" x14ac:dyDescent="0.25">
      <c r="A215" s="66"/>
    </row>
    <row r="216" spans="1:1" x14ac:dyDescent="0.25">
      <c r="A216" s="66"/>
    </row>
    <row r="217" spans="1:1" x14ac:dyDescent="0.25">
      <c r="A217" s="66"/>
    </row>
    <row r="218" spans="1:1" x14ac:dyDescent="0.25">
      <c r="A218" s="66"/>
    </row>
    <row r="219" spans="1:1" x14ac:dyDescent="0.25">
      <c r="A219" s="66"/>
    </row>
    <row r="220" spans="1:1" x14ac:dyDescent="0.25">
      <c r="A220" s="66"/>
    </row>
    <row r="221" spans="1:1" x14ac:dyDescent="0.25">
      <c r="A221" s="66"/>
    </row>
    <row r="222" spans="1:1" x14ac:dyDescent="0.25">
      <c r="A222" s="66"/>
    </row>
    <row r="223" spans="1:1" x14ac:dyDescent="0.25">
      <c r="A223" s="66"/>
    </row>
    <row r="224" spans="1:1" x14ac:dyDescent="0.25">
      <c r="A224" s="66"/>
    </row>
    <row r="225" spans="1:1" x14ac:dyDescent="0.25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30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topLeftCell="B1" workbookViewId="0">
      <pane ySplit="4" topLeftCell="A5" activePane="bottomLeft" state="frozen"/>
      <selection pane="bottomLeft" activeCell="E8" sqref="E8"/>
    </sheetView>
  </sheetViews>
  <sheetFormatPr defaultColWidth="0" defaultRowHeight="13.2" x14ac:dyDescent="0.25"/>
  <cols>
    <col min="1" max="1" width="3.6640625" hidden="1" customWidth="1"/>
    <col min="2" max="2" width="2.5546875" customWidth="1"/>
    <col min="3" max="3" width="12.6640625" customWidth="1"/>
    <col min="4" max="4" width="18" customWidth="1"/>
    <col min="5" max="5" width="30.5546875" customWidth="1"/>
    <col min="6" max="6" width="28.44140625" hidden="1" customWidth="1"/>
    <col min="7" max="8" width="18.33203125" customWidth="1"/>
    <col min="9" max="9" width="16.109375" hidden="1" customWidth="1"/>
    <col min="10" max="10" width="18.5546875" hidden="1" customWidth="1"/>
    <col min="11" max="11" width="9.109375" customWidth="1"/>
    <col min="12" max="17" width="9.109375" hidden="1" customWidth="1"/>
    <col min="18" max="25" width="6.44140625" hidden="1" customWidth="1"/>
    <col min="26" max="255" width="9.109375" hidden="1" customWidth="1"/>
    <col min="256" max="16384" width="2" hidden="1"/>
  </cols>
  <sheetData>
    <row r="1" spans="1:25" ht="15.6" x14ac:dyDescent="0.3">
      <c r="A1">
        <f>IF(ISERR(A2),0,IF(A3=1,1,0))</f>
        <v>1</v>
      </c>
      <c r="C1" s="129" t="s">
        <v>160</v>
      </c>
    </row>
    <row r="2" spans="1:25" ht="34.5" customHeight="1" x14ac:dyDescent="0.25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5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5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26.4" x14ac:dyDescent="0.25">
      <c r="A5" t="str">
        <f>IF(D5="нет","!",1)</f>
        <v>!</v>
      </c>
      <c r="C5" s="127">
        <f>служ!$B$9</f>
        <v>8</v>
      </c>
      <c r="D5" s="147" t="s">
        <v>50</v>
      </c>
      <c r="E5" s="153" t="s">
        <v>329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fi8.7</v>
      </c>
      <c r="X5" t="e">
        <f>INDEX('Перечень учебников'!$H:$H,MATCH(Классы!F5,'Перечень учебников'!$K:$K,0))</f>
        <v>#N/A</v>
      </c>
    </row>
    <row r="6" spans="1:25" ht="15" x14ac:dyDescent="0.25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5">
      <c r="C7" s="127">
        <f>служ!$B$9</f>
        <v>8</v>
      </c>
      <c r="D7" s="147"/>
      <c r="E7" s="153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5">
      <c r="C8" s="127">
        <f>служ!$B$9</f>
        <v>8</v>
      </c>
      <c r="D8" s="147"/>
      <c r="E8" s="153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5">
      <c r="C9" s="127">
        <f>служ!$B$9</f>
        <v>8</v>
      </c>
      <c r="D9" s="147"/>
      <c r="E9" s="153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5">
      <c r="C10" s="127">
        <f>служ!$B$9</f>
        <v>8</v>
      </c>
      <c r="D10" s="147"/>
      <c r="E10" s="153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5">
      <c r="C11" s="127">
        <f>служ!$B$9</f>
        <v>8</v>
      </c>
      <c r="D11" s="147"/>
      <c r="E11" s="153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5">
      <c r="C12" s="127">
        <f>служ!$B$9</f>
        <v>8</v>
      </c>
      <c r="D12" s="147"/>
      <c r="E12" s="153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5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5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5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5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5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5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5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5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5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5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5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5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5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5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5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5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5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5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5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5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5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5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5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5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5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5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5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5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5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5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5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5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5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5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5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5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5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5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5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5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5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5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9" priority="9">
      <formula>$L5=0</formula>
    </cfRule>
    <cfRule type="expression" dxfId="28" priority="48">
      <formula>$V5=0</formula>
    </cfRule>
    <cfRule type="expression" dxfId="27" priority="49">
      <formula>AND(#REF!=1,$L5=0)</formula>
    </cfRule>
  </conditionalFormatting>
  <conditionalFormatting sqref="C2">
    <cfRule type="expression" dxfId="26" priority="10">
      <formula>ISERR($A$2)</formula>
    </cfRule>
    <cfRule type="expression" dxfId="25" priority="11">
      <formula>$A$1=1</formula>
    </cfRule>
  </conditionalFormatting>
  <conditionalFormatting sqref="E5:E54">
    <cfRule type="expression" dxfId="24" priority="8">
      <formula>AND($L5=1,$E5="")</formula>
    </cfRule>
  </conditionalFormatting>
  <conditionalFormatting sqref="F5:F54">
    <cfRule type="expression" dxfId="23" priority="7">
      <formula>AND($L5=1,$F5="")</formula>
    </cfRule>
  </conditionalFormatting>
  <conditionalFormatting sqref="G5:H54">
    <cfRule type="expression" dxfId="22" priority="6">
      <formula>AND($S5=1,ISBLANK(G5))</formula>
    </cfRule>
  </conditionalFormatting>
  <conditionalFormatting sqref="I5:J54">
    <cfRule type="expression" dxfId="21" priority="5">
      <formula>AND($T5=1,ISBLANK(I5))</formula>
    </cfRule>
  </conditionalFormatting>
  <conditionalFormatting sqref="D6:D54">
    <cfRule type="expression" dxfId="20" priority="12">
      <formula>AND($L5=1,$L6=0)</formula>
    </cfRule>
  </conditionalFormatting>
  <conditionalFormatting sqref="D5:D54">
    <cfRule type="expression" dxfId="19" priority="4">
      <formula>$V5=0</formula>
    </cfRule>
  </conditionalFormatting>
  <conditionalFormatting sqref="D6:D12">
    <cfRule type="expression" dxfId="18" priority="1">
      <formula>$L6=0</formula>
    </cfRule>
    <cfRule type="expression" dxfId="17" priority="2">
      <formula>$V6=0</formula>
    </cfRule>
    <cfRule type="expression" dxfId="16" priority="3">
      <formula>AND(#REF!=1,$L6=0)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D17" sqref="D17"/>
    </sheetView>
  </sheetViews>
  <sheetFormatPr defaultColWidth="0.88671875" defaultRowHeight="15" zeroHeight="1" x14ac:dyDescent="0.25"/>
  <cols>
    <col min="1" max="1" width="4.44140625" style="39" hidden="1" customWidth="1"/>
    <col min="2" max="2" width="5.44140625" style="39" customWidth="1"/>
    <col min="3" max="3" width="7.5546875" style="39" customWidth="1"/>
    <col min="4" max="4" width="11.44140625" style="39" customWidth="1"/>
    <col min="5" max="5" width="20.88671875" style="39" hidden="1" customWidth="1"/>
    <col min="6" max="6" width="11.44140625" style="39" hidden="1" customWidth="1"/>
    <col min="7" max="17" width="8" style="39" customWidth="1"/>
    <col min="18" max="30" width="8" style="39" hidden="1" customWidth="1"/>
    <col min="31" max="33" width="8.109375" style="39" hidden="1" customWidth="1"/>
    <col min="34" max="46" width="6.109375" style="39" hidden="1" customWidth="1"/>
    <col min="47" max="47" width="8.6640625" style="108" hidden="1" customWidth="1"/>
    <col min="48" max="49" width="9.44140625" style="109" hidden="1" customWidth="1"/>
    <col min="50" max="51" width="4.88671875" style="107" hidden="1" customWidth="1"/>
    <col min="52" max="52" width="14.44140625" style="107" hidden="1" customWidth="1"/>
    <col min="53" max="62" width="4.33203125" style="107" hidden="1" customWidth="1"/>
    <col min="63" max="63" width="4.88671875" style="107" hidden="1" customWidth="1"/>
    <col min="64" max="72" width="4.33203125" style="107" hidden="1" customWidth="1"/>
    <col min="73" max="93" width="3" style="39" hidden="1" customWidth="1"/>
    <col min="94" max="95" width="3.33203125" style="39" hidden="1" customWidth="1"/>
    <col min="96" max="96" width="17.6640625" style="39" customWidth="1"/>
    <col min="97" max="97" width="3.6640625" style="39" customWidth="1"/>
    <col min="98" max="98" width="24.6640625" style="39" customWidth="1"/>
    <col min="99" max="99" width="6.6640625" style="39" customWidth="1"/>
    <col min="100" max="100" width="3.5546875" style="39" hidden="1" customWidth="1"/>
    <col min="101" max="103" width="3.6640625" style="39" hidden="1" customWidth="1"/>
    <col min="104" max="104" width="0.109375" style="39" customWidth="1"/>
    <col min="105" max="254" width="3.6640625" style="39" hidden="1" customWidth="1"/>
    <col min="255" max="255" width="0" style="39" hidden="1" customWidth="1"/>
    <col min="256" max="16384" width="0.88671875" style="39"/>
  </cols>
  <sheetData>
    <row r="1" spans="1:104" s="18" customFormat="1" ht="15.75" customHeight="1" x14ac:dyDescent="0.3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6" x14ac:dyDescent="0.25">
      <c r="A2" s="18">
        <f>SUM(D7:AT7,CR7:CT7)</f>
        <v>111</v>
      </c>
      <c r="C2" s="184" t="str">
        <f>служ!B10&amp;" "&amp;служ!B11</f>
        <v>Проверочная работа по физике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5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386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3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5"/>
    <row r="6" spans="1:104" s="18" customFormat="1" ht="27" hidden="1" customHeight="1" x14ac:dyDescent="0.3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3">
      <c r="B7" s="11"/>
      <c r="D7" s="18">
        <f>SUM(D512:D1011)</f>
        <v>12</v>
      </c>
      <c r="F7" s="18">
        <f t="shared" ref="F7:AT7" si="0">SUM(F512:F1011)</f>
        <v>0</v>
      </c>
      <c r="G7" s="18">
        <f t="shared" si="0"/>
        <v>6</v>
      </c>
      <c r="H7" s="18">
        <f t="shared" si="0"/>
        <v>1</v>
      </c>
      <c r="I7" s="18">
        <f t="shared" si="0"/>
        <v>7</v>
      </c>
      <c r="J7" s="18">
        <f t="shared" si="0"/>
        <v>8</v>
      </c>
      <c r="K7" s="18">
        <f t="shared" si="0"/>
        <v>8</v>
      </c>
      <c r="L7" s="18">
        <f t="shared" si="0"/>
        <v>8</v>
      </c>
      <c r="M7" s="18">
        <f t="shared" si="0"/>
        <v>8</v>
      </c>
      <c r="N7" s="18">
        <f t="shared" si="0"/>
        <v>3</v>
      </c>
      <c r="O7" s="18">
        <f t="shared" si="0"/>
        <v>8</v>
      </c>
      <c r="P7" s="18">
        <f t="shared" si="0"/>
        <v>8</v>
      </c>
      <c r="Q7" s="18">
        <f t="shared" si="0"/>
        <v>2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32</v>
      </c>
    </row>
    <row r="8" spans="1:104" s="18" customFormat="1" ht="21" customHeight="1" x14ac:dyDescent="0.3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2</v>
      </c>
      <c r="BJ8" s="19">
        <f>служ!K34</f>
        <v>2</v>
      </c>
      <c r="BK8" s="19">
        <f>служ!L34</f>
        <v>3</v>
      </c>
      <c r="BL8" s="19">
        <f>служ!C38</f>
        <v>3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5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2б</v>
      </c>
      <c r="O9" s="29" t="str">
        <f>служ!K32&amp;"
"&amp;служ!K34&amp;"б"</f>
        <v>9
2б</v>
      </c>
      <c r="P9" s="29" t="str">
        <f>служ!L32&amp;"
"&amp;служ!L34&amp;"б"</f>
        <v>10
3б</v>
      </c>
      <c r="Q9" s="29" t="str">
        <f>служ!C36&amp;"
"&amp;служ!C38&amp;"б"</f>
        <v>11
3б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8</v>
      </c>
      <c r="AX9" s="25">
        <f t="shared" si="1"/>
        <v>0</v>
      </c>
      <c r="AY9" s="25">
        <f t="shared" si="1"/>
        <v>8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8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5">
      <c r="B10" s="103">
        <v>1</v>
      </c>
      <c r="C10" s="23">
        <v>80001</v>
      </c>
      <c r="D10" s="104">
        <v>1</v>
      </c>
      <c r="E10" s="142"/>
      <c r="F10" s="143"/>
      <c r="G10" s="135">
        <v>1</v>
      </c>
      <c r="H10" s="135">
        <v>0</v>
      </c>
      <c r="I10" s="135">
        <v>1</v>
      </c>
      <c r="J10" s="135">
        <v>1</v>
      </c>
      <c r="K10" s="135">
        <v>1</v>
      </c>
      <c r="L10" s="135">
        <v>1</v>
      </c>
      <c r="M10" s="135">
        <v>1</v>
      </c>
      <c r="N10" s="135">
        <v>1</v>
      </c>
      <c r="O10" s="135">
        <v>1</v>
      </c>
      <c r="P10" s="135">
        <v>1</v>
      </c>
      <c r="Q10" s="135">
        <v>0</v>
      </c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9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5">
      <c r="B11" s="103">
        <v>2</v>
      </c>
      <c r="C11" s="23">
        <v>80002</v>
      </c>
      <c r="D11" s="104">
        <v>2</v>
      </c>
      <c r="E11" s="142"/>
      <c r="F11" s="143"/>
      <c r="G11" s="135">
        <v>1</v>
      </c>
      <c r="H11" s="135">
        <v>0</v>
      </c>
      <c r="I11" s="135">
        <v>1</v>
      </c>
      <c r="J11" s="135">
        <v>1</v>
      </c>
      <c r="K11" s="135">
        <v>1</v>
      </c>
      <c r="L11" s="135">
        <v>1</v>
      </c>
      <c r="M11" s="135">
        <v>1</v>
      </c>
      <c r="N11" s="135">
        <v>0</v>
      </c>
      <c r="O11" s="135">
        <v>1</v>
      </c>
      <c r="P11" s="135">
        <v>1</v>
      </c>
      <c r="Q11" s="135">
        <v>1</v>
      </c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5</v>
      </c>
      <c r="CU11" s="141">
        <f t="shared" ref="CU11:CU74" si="12">IF(AND(AX11=1,AY11=1),SUM(G11:AT11),IF(AY11=1,SUM(G11:AT11),IF(AX11=1,SUM(Y11:AC11),"")))</f>
        <v>9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5">
      <c r="B12" s="103">
        <v>3</v>
      </c>
      <c r="C12" s="23">
        <v>80003</v>
      </c>
      <c r="D12" s="104">
        <v>1</v>
      </c>
      <c r="E12" s="142"/>
      <c r="F12" s="143"/>
      <c r="G12" s="135">
        <v>1</v>
      </c>
      <c r="H12" s="135">
        <v>0</v>
      </c>
      <c r="I12" s="135">
        <v>1</v>
      </c>
      <c r="J12" s="135">
        <v>1</v>
      </c>
      <c r="K12" s="135">
        <v>1</v>
      </c>
      <c r="L12" s="135">
        <v>1</v>
      </c>
      <c r="M12" s="135">
        <v>1</v>
      </c>
      <c r="N12" s="135">
        <v>0</v>
      </c>
      <c r="O12" s="135">
        <v>1</v>
      </c>
      <c r="P12" s="135">
        <v>3</v>
      </c>
      <c r="Q12" s="135">
        <v>0</v>
      </c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1</v>
      </c>
      <c r="AX12" s="138">
        <f>IF(OR(F12="",F12=служ!$AF$3),0,1)</f>
        <v>0</v>
      </c>
      <c r="AY12" s="138">
        <f>IF(OR(D12="",D12=служ!$AF$3),0,1)</f>
        <v>1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 t="s">
        <v>50</v>
      </c>
      <c r="CS12" s="135" t="s">
        <v>182</v>
      </c>
      <c r="CT12" s="135">
        <v>5</v>
      </c>
      <c r="CU12" s="141">
        <f t="shared" si="12"/>
        <v>10</v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5">
      <c r="B13" s="103">
        <v>4</v>
      </c>
      <c r="C13" s="23">
        <v>80004</v>
      </c>
      <c r="D13" s="104">
        <v>2</v>
      </c>
      <c r="E13" s="142"/>
      <c r="F13" s="143"/>
      <c r="G13" s="135">
        <v>1</v>
      </c>
      <c r="H13" s="135">
        <v>0</v>
      </c>
      <c r="I13" s="135">
        <v>1</v>
      </c>
      <c r="J13" s="135">
        <v>1</v>
      </c>
      <c r="K13" s="135">
        <v>1</v>
      </c>
      <c r="L13" s="135">
        <v>1</v>
      </c>
      <c r="M13" s="135">
        <v>1</v>
      </c>
      <c r="N13" s="135">
        <v>1</v>
      </c>
      <c r="O13" s="135">
        <v>1</v>
      </c>
      <c r="P13" s="135">
        <v>1</v>
      </c>
      <c r="Q13" s="135">
        <v>1</v>
      </c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 t="s">
        <v>50</v>
      </c>
      <c r="CS13" s="135" t="s">
        <v>182</v>
      </c>
      <c r="CT13" s="135">
        <v>4</v>
      </c>
      <c r="CU13" s="141">
        <f t="shared" si="12"/>
        <v>10</v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5">
      <c r="B14" s="103">
        <v>5</v>
      </c>
      <c r="C14" s="23">
        <v>80005</v>
      </c>
      <c r="D14" s="104">
        <v>1</v>
      </c>
      <c r="E14" s="142"/>
      <c r="F14" s="143"/>
      <c r="G14" s="135">
        <v>0</v>
      </c>
      <c r="H14" s="135">
        <v>0</v>
      </c>
      <c r="I14" s="135">
        <v>1</v>
      </c>
      <c r="J14" s="135">
        <v>1</v>
      </c>
      <c r="K14" s="135">
        <v>1</v>
      </c>
      <c r="L14" s="135">
        <v>1</v>
      </c>
      <c r="M14" s="135">
        <v>1</v>
      </c>
      <c r="N14" s="135">
        <v>0</v>
      </c>
      <c r="O14" s="135">
        <v>1</v>
      </c>
      <c r="P14" s="135">
        <v>1</v>
      </c>
      <c r="Q14" s="135">
        <v>0</v>
      </c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 t="s">
        <v>50</v>
      </c>
      <c r="CS14" s="135" t="s">
        <v>181</v>
      </c>
      <c r="CT14" s="135">
        <v>3</v>
      </c>
      <c r="CU14" s="141">
        <f t="shared" si="12"/>
        <v>7</v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5">
      <c r="B15" s="103">
        <v>6</v>
      </c>
      <c r="C15" s="23">
        <v>80006</v>
      </c>
      <c r="D15" s="104">
        <v>2</v>
      </c>
      <c r="E15" s="142"/>
      <c r="F15" s="143"/>
      <c r="G15" s="135">
        <v>0</v>
      </c>
      <c r="H15" s="135">
        <v>1</v>
      </c>
      <c r="I15" s="135">
        <v>0</v>
      </c>
      <c r="J15" s="135">
        <v>1</v>
      </c>
      <c r="K15" s="135">
        <v>1</v>
      </c>
      <c r="L15" s="135">
        <v>1</v>
      </c>
      <c r="M15" s="135">
        <v>1</v>
      </c>
      <c r="N15" s="135">
        <v>0</v>
      </c>
      <c r="O15" s="135">
        <v>1</v>
      </c>
      <c r="P15" s="135">
        <v>1</v>
      </c>
      <c r="Q15" s="135">
        <v>0</v>
      </c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 t="s">
        <v>50</v>
      </c>
      <c r="CS15" s="135" t="s">
        <v>181</v>
      </c>
      <c r="CT15" s="135">
        <v>3</v>
      </c>
      <c r="CU15" s="141">
        <f t="shared" si="12"/>
        <v>7</v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5">
      <c r="B16" s="103">
        <v>7</v>
      </c>
      <c r="C16" s="23">
        <v>80007</v>
      </c>
      <c r="D16" s="104">
        <v>1</v>
      </c>
      <c r="E16" s="142"/>
      <c r="F16" s="143"/>
      <c r="G16" s="135">
        <v>1</v>
      </c>
      <c r="H16" s="135">
        <v>0</v>
      </c>
      <c r="I16" s="135">
        <v>1</v>
      </c>
      <c r="J16" s="135">
        <v>1</v>
      </c>
      <c r="K16" s="135">
        <v>1</v>
      </c>
      <c r="L16" s="135">
        <v>1</v>
      </c>
      <c r="M16" s="135">
        <v>1</v>
      </c>
      <c r="N16" s="135">
        <v>1</v>
      </c>
      <c r="O16" s="135">
        <v>1</v>
      </c>
      <c r="P16" s="135">
        <v>0</v>
      </c>
      <c r="Q16" s="135">
        <v>0</v>
      </c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 t="s">
        <v>50</v>
      </c>
      <c r="CS16" s="135" t="s">
        <v>181</v>
      </c>
      <c r="CT16" s="135">
        <v>4</v>
      </c>
      <c r="CU16" s="141">
        <f t="shared" si="12"/>
        <v>8</v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5">
      <c r="B17" s="103">
        <v>8</v>
      </c>
      <c r="C17" s="23">
        <v>80008</v>
      </c>
      <c r="D17" s="104">
        <v>2</v>
      </c>
      <c r="E17" s="142"/>
      <c r="F17" s="143"/>
      <c r="G17" s="135">
        <v>1</v>
      </c>
      <c r="H17" s="135">
        <v>0</v>
      </c>
      <c r="I17" s="135">
        <v>1</v>
      </c>
      <c r="J17" s="135">
        <v>1</v>
      </c>
      <c r="K17" s="135">
        <v>1</v>
      </c>
      <c r="L17" s="135">
        <v>1</v>
      </c>
      <c r="M17" s="135">
        <v>1</v>
      </c>
      <c r="N17" s="135">
        <v>0</v>
      </c>
      <c r="O17" s="135">
        <v>1</v>
      </c>
      <c r="P17" s="135">
        <v>0</v>
      </c>
      <c r="Q17" s="135">
        <v>0</v>
      </c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1</v>
      </c>
      <c r="AX17" s="138">
        <f>IF(OR(F17="",F17=служ!$AF$3),0,1)</f>
        <v>0</v>
      </c>
      <c r="AY17" s="138">
        <f>IF(OR(D17="",D17=служ!$AF$3),0,1)</f>
        <v>1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 t="s">
        <v>50</v>
      </c>
      <c r="CS17" s="135" t="s">
        <v>182</v>
      </c>
      <c r="CT17" s="135">
        <v>4</v>
      </c>
      <c r="CU17" s="141">
        <f t="shared" si="12"/>
        <v>7</v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5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5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5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5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5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5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5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5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5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5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5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5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5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5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5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5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5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5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5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5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5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5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5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5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5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5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5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5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5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5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5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5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5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5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5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5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5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5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5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5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5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5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5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5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5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5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5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5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5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5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5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5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5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5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5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5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5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5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5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5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5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5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5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5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5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5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5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5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5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5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5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5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5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5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5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5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5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5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5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5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5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5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5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5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5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5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5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5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5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5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5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5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5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5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5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5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5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5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5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5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5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5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5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5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5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5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5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5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5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5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5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5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5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5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5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5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5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5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5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5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5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5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5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5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5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5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5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5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5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5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5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5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5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5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5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5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5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5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5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5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5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5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5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5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5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5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5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5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5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5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5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5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5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5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5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5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5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5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5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5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5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5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5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5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5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5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5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5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5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5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5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5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5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5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5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5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5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5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5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5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5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5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5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5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5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5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5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5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5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5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5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5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5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5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5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5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5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5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5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5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5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5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5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5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5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5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5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5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5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5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5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5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5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5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5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5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5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5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5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5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5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5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5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5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5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5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5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5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5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5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5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5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5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5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5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5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5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5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5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5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5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5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5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5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5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5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5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5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5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5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5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5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5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5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5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5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5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5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5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5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5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5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5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5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5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5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5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5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5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5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5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5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5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5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5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5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5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5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5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5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5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5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5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5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5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5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5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5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5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5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5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5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5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5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5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5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5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5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5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5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5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5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5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5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5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5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5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5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5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5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5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5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5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5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5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5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5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5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5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5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5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5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5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5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5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5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5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5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5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5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5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5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5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5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5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5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5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5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5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5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5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5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5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5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5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5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5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5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5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5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5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5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5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5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5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5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5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5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5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5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5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5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5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5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5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5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5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5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5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5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5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5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5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5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5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5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5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5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5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5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5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5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5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5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5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5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5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5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5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5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5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5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5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5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5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5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5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5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5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5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5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5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5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5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5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5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5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5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5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5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5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5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5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5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5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5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5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5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5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5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5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5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5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5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5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5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5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5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5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5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5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5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5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5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5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5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5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5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5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5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5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5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5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5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5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5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5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5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5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5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5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5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5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5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5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5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5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5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5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5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5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5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5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5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5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5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5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5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5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5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5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5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5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5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5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5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5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5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5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5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5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5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5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5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5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5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5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5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5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5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5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5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5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3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5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0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1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5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0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0</v>
      </c>
      <c r="O513" s="39">
        <f t="shared" si="99"/>
        <v>1</v>
      </c>
      <c r="P513" s="39">
        <f t="shared" si="99"/>
        <v>1</v>
      </c>
      <c r="Q513" s="39">
        <f>Q11</f>
        <v>1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5</v>
      </c>
    </row>
    <row r="514" spans="4:98" ht="15" hidden="1" customHeight="1" x14ac:dyDescent="0.25">
      <c r="D514" s="39">
        <f t="shared" si="97"/>
        <v>1</v>
      </c>
      <c r="F514" s="39">
        <f t="shared" si="98"/>
        <v>0</v>
      </c>
      <c r="G514" s="39">
        <f t="shared" ref="G514:Y514" si="101">G12</f>
        <v>1</v>
      </c>
      <c r="H514" s="39">
        <f t="shared" si="101"/>
        <v>0</v>
      </c>
      <c r="I514" s="39">
        <f>I12</f>
        <v>1</v>
      </c>
      <c r="J514" s="39">
        <f t="shared" si="101"/>
        <v>1</v>
      </c>
      <c r="K514" s="39">
        <f t="shared" si="101"/>
        <v>1</v>
      </c>
      <c r="L514" s="39">
        <f t="shared" si="101"/>
        <v>1</v>
      </c>
      <c r="M514" s="39">
        <f t="shared" si="101"/>
        <v>1</v>
      </c>
      <c r="N514" s="39">
        <f t="shared" si="101"/>
        <v>0</v>
      </c>
      <c r="O514" s="39">
        <f t="shared" si="101"/>
        <v>1</v>
      </c>
      <c r="P514" s="39">
        <f t="shared" si="101"/>
        <v>3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 t="str">
        <f t="shared" si="95"/>
        <v>нет</v>
      </c>
      <c r="CS514" s="39" t="str">
        <f t="shared" si="96"/>
        <v>ж</v>
      </c>
      <c r="CT514" s="39">
        <f t="shared" si="96"/>
        <v>5</v>
      </c>
    </row>
    <row r="515" spans="4:98" ht="15" hidden="1" customHeight="1" x14ac:dyDescent="0.25">
      <c r="D515" s="39">
        <f t="shared" si="97"/>
        <v>2</v>
      </c>
      <c r="F515" s="39">
        <f t="shared" si="98"/>
        <v>0</v>
      </c>
      <c r="G515" s="39">
        <f t="shared" ref="G515:Y515" si="103">G13</f>
        <v>1</v>
      </c>
      <c r="H515" s="39">
        <f t="shared" si="103"/>
        <v>0</v>
      </c>
      <c r="I515" s="39">
        <f>I13</f>
        <v>1</v>
      </c>
      <c r="J515" s="39">
        <f t="shared" si="103"/>
        <v>1</v>
      </c>
      <c r="K515" s="39">
        <f>K13</f>
        <v>1</v>
      </c>
      <c r="L515" s="39">
        <f>L13</f>
        <v>1</v>
      </c>
      <c r="M515" s="39">
        <f t="shared" si="103"/>
        <v>1</v>
      </c>
      <c r="N515" s="39">
        <f t="shared" si="103"/>
        <v>1</v>
      </c>
      <c r="O515" s="39">
        <f t="shared" si="103"/>
        <v>1</v>
      </c>
      <c r="P515" s="39">
        <f t="shared" si="103"/>
        <v>1</v>
      </c>
      <c r="Q515" s="39">
        <f t="shared" si="103"/>
        <v>1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 t="str">
        <f t="shared" si="95"/>
        <v>нет</v>
      </c>
      <c r="CS515" s="39" t="str">
        <f t="shared" si="96"/>
        <v>ж</v>
      </c>
      <c r="CT515" s="39">
        <f t="shared" si="96"/>
        <v>4</v>
      </c>
    </row>
    <row r="516" spans="4:98" ht="15" hidden="1" customHeight="1" x14ac:dyDescent="0.25">
      <c r="D516" s="39">
        <f t="shared" si="97"/>
        <v>1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1</v>
      </c>
      <c r="J516" s="39">
        <f t="shared" si="105"/>
        <v>1</v>
      </c>
      <c r="K516" s="39">
        <f>K14</f>
        <v>1</v>
      </c>
      <c r="L516" s="39">
        <f>L14</f>
        <v>1</v>
      </c>
      <c r="M516" s="39">
        <f t="shared" si="105"/>
        <v>1</v>
      </c>
      <c r="N516" s="39">
        <f t="shared" si="105"/>
        <v>0</v>
      </c>
      <c r="O516" s="39">
        <f t="shared" si="105"/>
        <v>1</v>
      </c>
      <c r="P516" s="39">
        <f t="shared" si="105"/>
        <v>1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 t="str">
        <f t="shared" si="95"/>
        <v>нет</v>
      </c>
      <c r="CS516" s="39" t="str">
        <f t="shared" si="96"/>
        <v>м</v>
      </c>
      <c r="CT516" s="39">
        <f t="shared" si="96"/>
        <v>3</v>
      </c>
    </row>
    <row r="517" spans="4:98" ht="15" hidden="1" customHeight="1" x14ac:dyDescent="0.25">
      <c r="D517" s="39">
        <f t="shared" si="97"/>
        <v>2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1</v>
      </c>
      <c r="I517" s="39">
        <f>I15</f>
        <v>0</v>
      </c>
      <c r="J517" s="39">
        <f t="shared" si="107"/>
        <v>1</v>
      </c>
      <c r="K517" s="39">
        <f t="shared" ref="K517:K522" si="108">K15</f>
        <v>1</v>
      </c>
      <c r="L517" s="39">
        <f t="shared" si="107"/>
        <v>1</v>
      </c>
      <c r="M517" s="39">
        <f t="shared" si="107"/>
        <v>1</v>
      </c>
      <c r="N517" s="39">
        <f t="shared" si="107"/>
        <v>0</v>
      </c>
      <c r="O517" s="39">
        <f t="shared" si="107"/>
        <v>1</v>
      </c>
      <c r="P517" s="39">
        <f t="shared" si="107"/>
        <v>1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 t="str">
        <f t="shared" si="95"/>
        <v>нет</v>
      </c>
      <c r="CS517" s="39" t="str">
        <f t="shared" si="96"/>
        <v>м</v>
      </c>
      <c r="CT517" s="39">
        <f t="shared" si="96"/>
        <v>3</v>
      </c>
    </row>
    <row r="518" spans="4:98" ht="15" hidden="1" customHeight="1" x14ac:dyDescent="0.25">
      <c r="D518" s="39">
        <f t="shared" si="97"/>
        <v>1</v>
      </c>
      <c r="F518" s="39">
        <f t="shared" si="98"/>
        <v>0</v>
      </c>
      <c r="G518" s="39">
        <f t="shared" ref="G518:Y518" si="110">G16</f>
        <v>1</v>
      </c>
      <c r="H518" s="39">
        <f t="shared" si="110"/>
        <v>0</v>
      </c>
      <c r="I518" s="39">
        <f>I16</f>
        <v>1</v>
      </c>
      <c r="J518" s="39">
        <f>J16</f>
        <v>1</v>
      </c>
      <c r="K518" s="39">
        <f t="shared" si="108"/>
        <v>1</v>
      </c>
      <c r="L518" s="39">
        <f t="shared" si="110"/>
        <v>1</v>
      </c>
      <c r="M518" s="39">
        <f t="shared" si="110"/>
        <v>1</v>
      </c>
      <c r="N518" s="39">
        <f t="shared" si="110"/>
        <v>1</v>
      </c>
      <c r="O518" s="39">
        <f t="shared" si="110"/>
        <v>1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 t="str">
        <f t="shared" si="95"/>
        <v>нет</v>
      </c>
      <c r="CS518" s="39" t="str">
        <f t="shared" si="96"/>
        <v>м</v>
      </c>
      <c r="CT518" s="39">
        <f t="shared" si="96"/>
        <v>4</v>
      </c>
    </row>
    <row r="519" spans="4:98" ht="15" hidden="1" customHeight="1" x14ac:dyDescent="0.25">
      <c r="D519" s="39">
        <f t="shared" si="97"/>
        <v>2</v>
      </c>
      <c r="F519" s="39">
        <f t="shared" si="98"/>
        <v>0</v>
      </c>
      <c r="G519" s="39">
        <f t="shared" ref="G519:Y519" si="112">G17</f>
        <v>1</v>
      </c>
      <c r="H519" s="39">
        <f t="shared" si="112"/>
        <v>0</v>
      </c>
      <c r="I519" s="39">
        <f>I17</f>
        <v>1</v>
      </c>
      <c r="J519" s="39">
        <f>J17</f>
        <v>1</v>
      </c>
      <c r="K519" s="39">
        <f t="shared" si="108"/>
        <v>1</v>
      </c>
      <c r="L519" s="39">
        <f t="shared" si="112"/>
        <v>1</v>
      </c>
      <c r="M519" s="39">
        <f t="shared" si="112"/>
        <v>1</v>
      </c>
      <c r="N519" s="39">
        <f t="shared" si="112"/>
        <v>0</v>
      </c>
      <c r="O519" s="39">
        <f t="shared" si="112"/>
        <v>1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 t="str">
        <f t="shared" si="95"/>
        <v>нет</v>
      </c>
      <c r="CS519" s="39" t="str">
        <f t="shared" si="96"/>
        <v>ж</v>
      </c>
      <c r="CT519" s="39">
        <f t="shared" si="96"/>
        <v>4</v>
      </c>
    </row>
    <row r="520" spans="4:98" ht="15" hidden="1" customHeight="1" x14ac:dyDescent="0.25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5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5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5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5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5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5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5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5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5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5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5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5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5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5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5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5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5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5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5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5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5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5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5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5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5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5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5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5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5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5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5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5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5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5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5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5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5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5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5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5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5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5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5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5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5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5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5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5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5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5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5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5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5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5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5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5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5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5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5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5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5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5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5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5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5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5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5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5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5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5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5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5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5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5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5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5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5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5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5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5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5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5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5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5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5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5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5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5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5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5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5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5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5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5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5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5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5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5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5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5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5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5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5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5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5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5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5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5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5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5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5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5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5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5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5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5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5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5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5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5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5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5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5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5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5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5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5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5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5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5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5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5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5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5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5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5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5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5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5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5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5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5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5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5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5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5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5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5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5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5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5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5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5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5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5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5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5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5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5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5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5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5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5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5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5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5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5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5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5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5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5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5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5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5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5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5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5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5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5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5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5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5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5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5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5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5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5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5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5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5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5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5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5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5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5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5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5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5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5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5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5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5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5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5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5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5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5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5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5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5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5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5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5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5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5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5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5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5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5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5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5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5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5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5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5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5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5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5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5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5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5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5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5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5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5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5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5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5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5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5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5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5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5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5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5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5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5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5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5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5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5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5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5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5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5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5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5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5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5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5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5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5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5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5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5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5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5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5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5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5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5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5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5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5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5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5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5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5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5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5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5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5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5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5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5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5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5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5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5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5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5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5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5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5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5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5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5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5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5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5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5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5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5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5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5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5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5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5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5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5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5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5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5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5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5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5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5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5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5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5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5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5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5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5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5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5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5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5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5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5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5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5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5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5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5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5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5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5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5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5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5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5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5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5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5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5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5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5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5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5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5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5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5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5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5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5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5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5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5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5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5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5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5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5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5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5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5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5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5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5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5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5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5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5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5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5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5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5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5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5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5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5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5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5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5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5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5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5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5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5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5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5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5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5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5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5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5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5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5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5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5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5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5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5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5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5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5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5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5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5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5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5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5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5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5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5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5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5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5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5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5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5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5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5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5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5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5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5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5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5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5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5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5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5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5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5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5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5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5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5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5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5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5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5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5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5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5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5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5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5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5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5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5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5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5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5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5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5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5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5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5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5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5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5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5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5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5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5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5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5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5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5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5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5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5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5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5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5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5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5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5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5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5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5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5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5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5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5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5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5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5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5"/>
    <row r="1013" spans="4:98" hidden="1" x14ac:dyDescent="0.25"/>
    <row r="1014" spans="4:98" hidden="1" x14ac:dyDescent="0.25"/>
    <row r="1015" spans="4:98" hidden="1" x14ac:dyDescent="0.25"/>
    <row r="1016" spans="4:98" hidden="1" x14ac:dyDescent="0.25"/>
    <row r="1017" spans="4:98" hidden="1" x14ac:dyDescent="0.25"/>
    <row r="1018" spans="4:98" hidden="1" x14ac:dyDescent="0.25"/>
    <row r="1019" spans="4:98" hidden="1" x14ac:dyDescent="0.25"/>
    <row r="1020" spans="4:98" hidden="1" x14ac:dyDescent="0.25"/>
    <row r="1021" spans="4:98" hidden="1" x14ac:dyDescent="0.25"/>
    <row r="1022" spans="4:98" hidden="1" x14ac:dyDescent="0.25"/>
    <row r="1023" spans="4:98" hidden="1" x14ac:dyDescent="0.25"/>
    <row r="1024" spans="4:98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8671875" defaultRowHeight="14.4" zeroHeight="1" x14ac:dyDescent="0.3"/>
  <cols>
    <col min="1" max="2" width="12.44140625" style="152" customWidth="1"/>
    <col min="3" max="3" width="65.88671875" style="152" customWidth="1"/>
    <col min="4" max="4" width="15.88671875" style="149"/>
    <col min="5" max="20" width="15.88671875" style="149" hidden="1" customWidth="1"/>
    <col min="21" max="16384" width="15.88671875" style="149"/>
  </cols>
  <sheetData>
    <row r="1" spans="1:20" ht="15" thickBot="1" x14ac:dyDescent="0.35">
      <c r="C1" s="151" t="s">
        <v>283</v>
      </c>
      <c r="H1" s="149" t="s">
        <v>302</v>
      </c>
      <c r="I1" s="149" t="s">
        <v>303</v>
      </c>
      <c r="J1" s="149" t="s">
        <v>304</v>
      </c>
      <c r="K1" s="149" t="s">
        <v>305</v>
      </c>
      <c r="T1" s="149" t="s">
        <v>238</v>
      </c>
    </row>
    <row r="2" spans="1:20" ht="28.8" x14ac:dyDescent="0.3">
      <c r="A2" s="157" t="s">
        <v>302</v>
      </c>
      <c r="B2" s="158" t="s">
        <v>303</v>
      </c>
      <c r="C2" s="159" t="s">
        <v>304</v>
      </c>
      <c r="H2" s="149" t="s">
        <v>306</v>
      </c>
      <c r="I2" s="149" t="s">
        <v>307</v>
      </c>
      <c r="J2" s="149" t="s">
        <v>308</v>
      </c>
      <c r="K2" s="149" t="s">
        <v>309</v>
      </c>
    </row>
    <row r="3" spans="1:20" ht="43.2" x14ac:dyDescent="0.3">
      <c r="A3" s="160" t="s">
        <v>306</v>
      </c>
      <c r="B3" s="161" t="s">
        <v>307</v>
      </c>
      <c r="C3" s="162" t="s">
        <v>308</v>
      </c>
      <c r="H3" s="149" t="s">
        <v>310</v>
      </c>
      <c r="I3" s="149" t="s">
        <v>311</v>
      </c>
      <c r="J3" s="149" t="s">
        <v>312</v>
      </c>
      <c r="K3" s="149" t="s">
        <v>313</v>
      </c>
    </row>
    <row r="4" spans="1:20" ht="28.8" x14ac:dyDescent="0.3">
      <c r="A4" s="160" t="s">
        <v>310</v>
      </c>
      <c r="B4" s="161" t="s">
        <v>311</v>
      </c>
      <c r="C4" s="162" t="s">
        <v>312</v>
      </c>
      <c r="H4" s="149" t="s">
        <v>314</v>
      </c>
      <c r="I4" s="149" t="s">
        <v>315</v>
      </c>
      <c r="J4" s="149" t="s">
        <v>316</v>
      </c>
      <c r="K4" s="149" t="s">
        <v>317</v>
      </c>
    </row>
    <row r="5" spans="1:20" ht="28.8" x14ac:dyDescent="0.3">
      <c r="A5" s="160" t="s">
        <v>314</v>
      </c>
      <c r="B5" s="161" t="s">
        <v>315</v>
      </c>
      <c r="C5" s="162" t="s">
        <v>316</v>
      </c>
      <c r="H5" s="149" t="s">
        <v>318</v>
      </c>
      <c r="I5" s="149" t="s">
        <v>319</v>
      </c>
      <c r="J5" s="149" t="s">
        <v>320</v>
      </c>
      <c r="K5" s="149" t="s">
        <v>321</v>
      </c>
    </row>
    <row r="6" spans="1:20" x14ac:dyDescent="0.3">
      <c r="A6" s="160" t="s">
        <v>318</v>
      </c>
      <c r="B6" s="161" t="s">
        <v>319</v>
      </c>
      <c r="C6" s="162" t="s">
        <v>320</v>
      </c>
      <c r="H6" s="149" t="s">
        <v>322</v>
      </c>
      <c r="I6" s="149" t="s">
        <v>323</v>
      </c>
      <c r="J6" s="149" t="s">
        <v>324</v>
      </c>
      <c r="K6" s="149" t="s">
        <v>325</v>
      </c>
    </row>
    <row r="7" spans="1:20" x14ac:dyDescent="0.3">
      <c r="A7" s="160" t="s">
        <v>322</v>
      </c>
      <c r="B7" s="161" t="s">
        <v>323</v>
      </c>
      <c r="C7" s="162" t="s">
        <v>324</v>
      </c>
      <c r="H7" s="149" t="s">
        <v>326</v>
      </c>
      <c r="I7" s="149" t="s">
        <v>327</v>
      </c>
      <c r="J7" s="149" t="s">
        <v>328</v>
      </c>
      <c r="K7" s="149" t="s">
        <v>329</v>
      </c>
    </row>
    <row r="8" spans="1:20" x14ac:dyDescent="0.3">
      <c r="A8" s="160" t="s">
        <v>326</v>
      </c>
      <c r="B8" s="161" t="s">
        <v>327</v>
      </c>
      <c r="C8" s="162" t="s">
        <v>328</v>
      </c>
      <c r="H8" s="149" t="s">
        <v>330</v>
      </c>
      <c r="I8" s="149" t="s">
        <v>331</v>
      </c>
      <c r="J8" s="149" t="s">
        <v>332</v>
      </c>
      <c r="K8" s="149" t="s">
        <v>333</v>
      </c>
    </row>
    <row r="9" spans="1:20" ht="15" thickBot="1" x14ac:dyDescent="0.35">
      <c r="A9" s="163" t="s">
        <v>330</v>
      </c>
      <c r="B9" s="164" t="s">
        <v>331</v>
      </c>
      <c r="C9" s="165" t="s">
        <v>332</v>
      </c>
      <c r="H9" s="149" t="s">
        <v>334</v>
      </c>
      <c r="I9" s="149">
        <v>1220</v>
      </c>
      <c r="J9" s="149" t="s">
        <v>335</v>
      </c>
      <c r="K9" s="149" t="s">
        <v>336</v>
      </c>
    </row>
    <row r="10" spans="1:20" ht="15" thickBot="1" x14ac:dyDescent="0.35">
      <c r="C10" s="151" t="s">
        <v>238</v>
      </c>
      <c r="H10" s="149" t="s">
        <v>337</v>
      </c>
      <c r="I10" s="149">
        <v>1226</v>
      </c>
      <c r="J10" s="149" t="s">
        <v>338</v>
      </c>
      <c r="K10" s="149" t="s">
        <v>339</v>
      </c>
    </row>
    <row r="11" spans="1:20" x14ac:dyDescent="0.3">
      <c r="A11" s="157" t="s">
        <v>334</v>
      </c>
      <c r="B11" s="158">
        <v>1220</v>
      </c>
      <c r="C11" s="159" t="s">
        <v>335</v>
      </c>
      <c r="H11" s="149" t="s">
        <v>340</v>
      </c>
      <c r="I11" s="149">
        <v>1229</v>
      </c>
      <c r="J11" s="149" t="s">
        <v>341</v>
      </c>
      <c r="K11" s="149" t="s">
        <v>342</v>
      </c>
    </row>
    <row r="12" spans="1:20" x14ac:dyDescent="0.3">
      <c r="A12" s="160" t="s">
        <v>337</v>
      </c>
      <c r="B12" s="161">
        <v>1226</v>
      </c>
      <c r="C12" s="162" t="s">
        <v>338</v>
      </c>
      <c r="H12" s="149" t="s">
        <v>343</v>
      </c>
      <c r="I12" s="149">
        <v>1235</v>
      </c>
      <c r="J12" s="149" t="s">
        <v>344</v>
      </c>
      <c r="K12" s="149" t="s">
        <v>345</v>
      </c>
    </row>
    <row r="13" spans="1:20" ht="28.8" x14ac:dyDescent="0.3">
      <c r="A13" s="160" t="s">
        <v>340</v>
      </c>
      <c r="B13" s="161">
        <v>1229</v>
      </c>
      <c r="C13" s="162" t="s">
        <v>341</v>
      </c>
      <c r="H13" s="149" t="s">
        <v>346</v>
      </c>
      <c r="I13" s="149">
        <v>1244</v>
      </c>
      <c r="J13" s="149" t="s">
        <v>347</v>
      </c>
      <c r="K13" s="149" t="s">
        <v>348</v>
      </c>
    </row>
    <row r="14" spans="1:20" x14ac:dyDescent="0.3">
      <c r="A14" s="160" t="s">
        <v>343</v>
      </c>
      <c r="B14" s="161">
        <v>1235</v>
      </c>
      <c r="C14" s="162" t="s">
        <v>344</v>
      </c>
      <c r="H14" s="149" t="s">
        <v>349</v>
      </c>
      <c r="I14" s="149">
        <v>1253</v>
      </c>
      <c r="J14" s="149" t="s">
        <v>350</v>
      </c>
      <c r="K14" s="149" t="s">
        <v>351</v>
      </c>
    </row>
    <row r="15" spans="1:20" x14ac:dyDescent="0.3">
      <c r="A15" s="160" t="s">
        <v>346</v>
      </c>
      <c r="B15" s="161">
        <v>1244</v>
      </c>
      <c r="C15" s="162" t="s">
        <v>347</v>
      </c>
      <c r="H15" s="149" t="s">
        <v>352</v>
      </c>
      <c r="I15" s="149">
        <v>1256</v>
      </c>
      <c r="J15" s="149" t="s">
        <v>353</v>
      </c>
      <c r="K15" s="149" t="s">
        <v>354</v>
      </c>
    </row>
    <row r="16" spans="1:20" x14ac:dyDescent="0.3">
      <c r="A16" s="160" t="s">
        <v>349</v>
      </c>
      <c r="B16" s="161">
        <v>1253</v>
      </c>
      <c r="C16" s="162" t="s">
        <v>350</v>
      </c>
      <c r="H16" s="149" t="s">
        <v>355</v>
      </c>
      <c r="I16" s="149">
        <v>1259</v>
      </c>
      <c r="J16" s="149" t="s">
        <v>356</v>
      </c>
      <c r="K16" s="149" t="s">
        <v>357</v>
      </c>
    </row>
    <row r="17" spans="1:11" x14ac:dyDescent="0.3">
      <c r="A17" s="160" t="s">
        <v>352</v>
      </c>
      <c r="B17" s="161">
        <v>1256</v>
      </c>
      <c r="C17" s="162" t="s">
        <v>353</v>
      </c>
      <c r="H17" s="149" t="s">
        <v>358</v>
      </c>
      <c r="I17" s="149">
        <v>1262</v>
      </c>
      <c r="J17" s="149" t="s">
        <v>359</v>
      </c>
      <c r="K17" s="149" t="s">
        <v>360</v>
      </c>
    </row>
    <row r="18" spans="1:11" x14ac:dyDescent="0.3">
      <c r="A18" s="160" t="s">
        <v>355</v>
      </c>
      <c r="B18" s="161">
        <v>1259</v>
      </c>
      <c r="C18" s="162" t="s">
        <v>356</v>
      </c>
      <c r="H18" s="149" t="s">
        <v>361</v>
      </c>
      <c r="I18" s="149">
        <v>1852</v>
      </c>
      <c r="J18" s="149" t="s">
        <v>362</v>
      </c>
      <c r="K18" s="149" t="s">
        <v>363</v>
      </c>
    </row>
    <row r="19" spans="1:11" x14ac:dyDescent="0.3">
      <c r="A19" s="160" t="s">
        <v>358</v>
      </c>
      <c r="B19" s="161">
        <v>1262</v>
      </c>
      <c r="C19" s="162" t="s">
        <v>359</v>
      </c>
      <c r="H19" s="149" t="s">
        <v>364</v>
      </c>
      <c r="I19" s="149">
        <v>1858</v>
      </c>
      <c r="J19" s="149" t="s">
        <v>365</v>
      </c>
      <c r="K19" s="149" t="s">
        <v>366</v>
      </c>
    </row>
    <row r="20" spans="1:11" ht="28.8" x14ac:dyDescent="0.3">
      <c r="A20" s="160" t="s">
        <v>361</v>
      </c>
      <c r="B20" s="161">
        <v>1852</v>
      </c>
      <c r="C20" s="162" t="s">
        <v>362</v>
      </c>
      <c r="H20" s="149" t="s">
        <v>367</v>
      </c>
      <c r="I20" s="149">
        <v>1870</v>
      </c>
      <c r="J20" s="149" t="s">
        <v>368</v>
      </c>
      <c r="K20" s="149" t="s">
        <v>369</v>
      </c>
    </row>
    <row r="21" spans="1:11" x14ac:dyDescent="0.3">
      <c r="A21" s="160" t="s">
        <v>364</v>
      </c>
      <c r="B21" s="161">
        <v>1858</v>
      </c>
      <c r="C21" s="162" t="s">
        <v>365</v>
      </c>
      <c r="H21" s="149" t="s">
        <v>370</v>
      </c>
      <c r="I21" s="149">
        <v>1873</v>
      </c>
      <c r="J21" s="149" t="s">
        <v>371</v>
      </c>
      <c r="K21" s="149" t="s">
        <v>372</v>
      </c>
    </row>
    <row r="22" spans="1:11" x14ac:dyDescent="0.3">
      <c r="A22" s="160" t="s">
        <v>367</v>
      </c>
      <c r="B22" s="161">
        <v>1870</v>
      </c>
      <c r="C22" s="162" t="s">
        <v>368</v>
      </c>
      <c r="H22" s="149" t="s">
        <v>373</v>
      </c>
      <c r="I22" s="149">
        <v>1879</v>
      </c>
      <c r="J22" s="149" t="s">
        <v>374</v>
      </c>
      <c r="K22" s="149" t="s">
        <v>375</v>
      </c>
    </row>
    <row r="23" spans="1:11" x14ac:dyDescent="0.3">
      <c r="A23" s="160" t="s">
        <v>370</v>
      </c>
      <c r="B23" s="161">
        <v>1873</v>
      </c>
      <c r="C23" s="162" t="s">
        <v>371</v>
      </c>
      <c r="H23" s="149" t="s">
        <v>376</v>
      </c>
      <c r="I23" s="149">
        <v>1885</v>
      </c>
      <c r="J23" s="149" t="s">
        <v>377</v>
      </c>
      <c r="K23" s="149" t="s">
        <v>378</v>
      </c>
    </row>
    <row r="24" spans="1:11" ht="28.8" x14ac:dyDescent="0.3">
      <c r="A24" s="160" t="s">
        <v>373</v>
      </c>
      <c r="B24" s="161">
        <v>1879</v>
      </c>
      <c r="C24" s="162" t="s">
        <v>374</v>
      </c>
      <c r="H24" s="149" t="s">
        <v>379</v>
      </c>
      <c r="I24" s="149">
        <v>236</v>
      </c>
      <c r="J24" s="149" t="s">
        <v>380</v>
      </c>
      <c r="K24" s="149" t="s">
        <v>381</v>
      </c>
    </row>
    <row r="25" spans="1:11" x14ac:dyDescent="0.3">
      <c r="A25" s="160" t="s">
        <v>376</v>
      </c>
      <c r="B25" s="161">
        <v>1885</v>
      </c>
      <c r="C25" s="162" t="s">
        <v>377</v>
      </c>
      <c r="H25" s="149" t="s">
        <v>382</v>
      </c>
      <c r="J25" s="149" t="s">
        <v>383</v>
      </c>
      <c r="K25" s="149" t="s">
        <v>384</v>
      </c>
    </row>
    <row r="26" spans="1:11" x14ac:dyDescent="0.3">
      <c r="A26" s="160" t="s">
        <v>379</v>
      </c>
      <c r="B26" s="161">
        <v>236</v>
      </c>
      <c r="C26" s="162" t="s">
        <v>380</v>
      </c>
    </row>
    <row r="27" spans="1:11" ht="15" thickBot="1" x14ac:dyDescent="0.35">
      <c r="A27" s="163" t="s">
        <v>382</v>
      </c>
      <c r="B27" s="164"/>
      <c r="C27" s="165" t="s">
        <v>383</v>
      </c>
    </row>
    <row r="28" spans="1:11" x14ac:dyDescent="0.3"/>
    <row r="29" spans="1:11" x14ac:dyDescent="0.3"/>
    <row r="30" spans="1:11" x14ac:dyDescent="0.3"/>
    <row r="31" spans="1:11" x14ac:dyDescent="0.3"/>
    <row r="32" spans="1:11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09375" defaultRowHeight="13.2" x14ac:dyDescent="0.25"/>
  <cols>
    <col min="1" max="1" width="4.6640625" style="112" hidden="1" customWidth="1"/>
    <col min="2" max="2" width="6.109375" style="112" customWidth="1"/>
    <col min="3" max="3" width="22" style="112" customWidth="1"/>
    <col min="4" max="6" width="23.44140625" style="112" customWidth="1"/>
    <col min="7" max="7" width="6" style="112" customWidth="1"/>
    <col min="8" max="8" width="9.44140625" style="112" customWidth="1"/>
    <col min="9" max="9" width="11.109375" style="112" customWidth="1"/>
    <col min="10" max="14" width="5.6640625" style="112" customWidth="1"/>
    <col min="15" max="26" width="5.6640625" style="112" hidden="1" customWidth="1"/>
    <col min="27" max="27" width="5" style="112" hidden="1" customWidth="1"/>
    <col min="28" max="43" width="5.6640625" style="112" hidden="1" customWidth="1"/>
    <col min="44" max="45" width="10.109375" style="112" customWidth="1"/>
    <col min="46" max="46" width="11" style="112" hidden="1" customWidth="1"/>
    <col min="47" max="47" width="8.109375" style="112" customWidth="1"/>
    <col min="48" max="48" width="4.109375" style="112" customWidth="1"/>
    <col min="49" max="49" width="12" style="112" customWidth="1"/>
    <col min="50" max="50" width="3.5546875" style="112" customWidth="1"/>
    <col min="51" max="79" width="4.109375" style="112" customWidth="1"/>
    <col min="80" max="93" width="4.6640625" style="112" customWidth="1"/>
    <col min="94" max="99" width="4.109375" style="112" hidden="1" customWidth="1"/>
    <col min="100" max="100" width="9.6640625" style="112" customWidth="1"/>
    <col min="101" max="103" width="4.109375" style="112" hidden="1" customWidth="1"/>
    <col min="104" max="104" width="5.5546875" style="112" customWidth="1"/>
    <col min="105" max="141" width="4.109375" style="112" customWidth="1"/>
    <col min="142" max="142" width="13" style="112" customWidth="1"/>
    <col min="143" max="184" width="4.109375" style="112" customWidth="1"/>
    <col min="185" max="185" width="4.44140625" style="112" customWidth="1"/>
    <col min="186" max="188" width="4.109375" style="112" customWidth="1"/>
    <col min="189" max="189" width="7.109375" style="112" customWidth="1"/>
    <col min="190" max="190" width="15.33203125" style="112" customWidth="1"/>
    <col min="191" max="191" width="5.88671875" style="112" customWidth="1"/>
    <col min="192" max="192" width="4.109375" style="112" customWidth="1"/>
    <col min="193" max="193" width="10.44140625" style="112" customWidth="1"/>
    <col min="194" max="16384" width="4.109375" style="112"/>
  </cols>
  <sheetData>
    <row r="1" spans="1:255" s="17" customFormat="1" ht="15" x14ac:dyDescent="0.25">
      <c r="A1" s="17" t="str">
        <f>CLEAN(служ!B13)</f>
        <v>9032183vpr</v>
      </c>
      <c r="B1" s="17" t="str">
        <f>IF(Протокол!A3=1,LOWER(Протокол!D3),служ!A57)</f>
        <v>sch056361</v>
      </c>
      <c r="C1" s="17" t="str">
        <f>IF(Протокол!A3=1,LOWER(Протокол!D3),"")</f>
        <v>sch056361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111</v>
      </c>
      <c r="GG1" s="42">
        <f ca="1">NOW()</f>
        <v>44275.924863425927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5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6" x14ac:dyDescent="0.25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физике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5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5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5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1</v>
      </c>
      <c r="E6" s="118">
        <f>IF(Протокол!H10="","",Протокол!H10)</f>
        <v>0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1</v>
      </c>
      <c r="N6" s="118">
        <f>IF(Протокол!Q10="","",Протокол!Q10)</f>
        <v>0</v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9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5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80002</v>
      </c>
      <c r="D7" s="118">
        <f>IF(Протокол!G11="","",Протокол!G11)</f>
        <v>1</v>
      </c>
      <c r="E7" s="118">
        <f>IF(Протокол!H11="","",Протокол!H11)</f>
        <v>0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0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1</v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9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5</v>
      </c>
      <c r="AX7" s="118"/>
    </row>
    <row r="8" spans="1:255" s="116" customFormat="1" x14ac:dyDescent="0.25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80003</v>
      </c>
      <c r="D8" s="118">
        <f>IF(Протокол!G12="","",Протокол!G12)</f>
        <v>1</v>
      </c>
      <c r="E8" s="118">
        <f>IF(Протокол!H12="","",Протокол!H12)</f>
        <v>0</v>
      </c>
      <c r="F8" s="118">
        <f>IF(Протокол!I12="","",Протокол!I12)</f>
        <v>1</v>
      </c>
      <c r="G8" s="118">
        <f>IF(Протокол!J12="","",Протокол!J12)</f>
        <v>1</v>
      </c>
      <c r="H8" s="118">
        <f>IF(Протокол!K12="","",Протокол!K12)</f>
        <v>1</v>
      </c>
      <c r="I8" s="118">
        <f>IF(Протокол!L12="","",Протокол!L12)</f>
        <v>1</v>
      </c>
      <c r="J8" s="118">
        <f>IF(Протокол!M12="","",Протокол!M12)</f>
        <v>1</v>
      </c>
      <c r="K8" s="118">
        <f>IF(Протокол!N12="","",Протокол!N12)</f>
        <v>0</v>
      </c>
      <c r="L8" s="118">
        <f>IF(Протокол!O12="","",Протокол!O12)</f>
        <v>1</v>
      </c>
      <c r="M8" s="118">
        <f>IF(Протокол!P12="","",Протокол!P12)</f>
        <v>3</v>
      </c>
      <c r="N8" s="118">
        <f>IF(Протокол!Q12="","",Протокол!Q12)</f>
        <v>0</v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>
        <f>IF(AND(LEN(C8)&gt;0,AS8&gt;0),Протокол!CU12,"")</f>
        <v>10</v>
      </c>
      <c r="AS8" s="116">
        <f>IF(Протокол!D12="","",Протокол!D12)</f>
        <v>1</v>
      </c>
      <c r="AT8" s="116" t="str">
        <f>IF(Протокол!F12="","",Протокол!F12)</f>
        <v/>
      </c>
      <c r="AU8" s="118" t="str">
        <f>IF(Протокол!CR12="","",Протокол!CR12)</f>
        <v>нет</v>
      </c>
      <c r="AV8" s="118" t="str">
        <f>IF(Протокол!CS12="","",Протокол!CS12)</f>
        <v>ж</v>
      </c>
      <c r="AW8" s="118">
        <f>IF(Протокол!CT12="","",Протокол!CT12)</f>
        <v>5</v>
      </c>
      <c r="AX8" s="118"/>
    </row>
    <row r="9" spans="1:255" s="116" customFormat="1" x14ac:dyDescent="0.25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80004</v>
      </c>
      <c r="D9" s="118">
        <f>IF(Протокол!G13="","",Протокол!G13)</f>
        <v>1</v>
      </c>
      <c r="E9" s="118">
        <f>IF(Протокол!H13="","",Протокол!H13)</f>
        <v>0</v>
      </c>
      <c r="F9" s="118">
        <f>IF(Протокол!I13="","",Протокол!I13)</f>
        <v>1</v>
      </c>
      <c r="G9" s="118">
        <f>IF(Протокол!J13="","",Протокол!J13)</f>
        <v>1</v>
      </c>
      <c r="H9" s="118">
        <f>IF(Протокол!K13="","",Протокол!K13)</f>
        <v>1</v>
      </c>
      <c r="I9" s="118">
        <f>IF(Протокол!L13="","",Протокол!L13)</f>
        <v>1</v>
      </c>
      <c r="J9" s="118">
        <f>IF(Протокол!M13="","",Протокол!M13)</f>
        <v>1</v>
      </c>
      <c r="K9" s="118">
        <f>IF(Протокол!N13="","",Протокол!N13)</f>
        <v>1</v>
      </c>
      <c r="L9" s="118">
        <f>IF(Протокол!O13="","",Протокол!O13)</f>
        <v>1</v>
      </c>
      <c r="M9" s="118">
        <f>IF(Протокол!P13="","",Протокол!P13)</f>
        <v>1</v>
      </c>
      <c r="N9" s="118">
        <f>IF(Протокол!Q13="","",Протокол!Q13)</f>
        <v>1</v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10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>нет</v>
      </c>
      <c r="AV9" s="118" t="str">
        <f>IF(Протокол!CS13="","",Протокол!CS13)</f>
        <v>ж</v>
      </c>
      <c r="AW9" s="118">
        <f>IF(Протокол!CT13="","",Протокол!CT13)</f>
        <v>4</v>
      </c>
      <c r="AX9" s="118"/>
    </row>
    <row r="10" spans="1:255" s="116" customFormat="1" x14ac:dyDescent="0.25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80005</v>
      </c>
      <c r="D10" s="118">
        <f>IF(Протокол!G14="","",Протокол!G14)</f>
        <v>0</v>
      </c>
      <c r="E10" s="118">
        <f>IF(Протокол!H14="","",Протокол!H14)</f>
        <v>0</v>
      </c>
      <c r="F10" s="118">
        <f>IF(Протокол!I14="","",Протокол!I14)</f>
        <v>1</v>
      </c>
      <c r="G10" s="118">
        <f>IF(Протокол!J14="","",Протокол!J14)</f>
        <v>1</v>
      </c>
      <c r="H10" s="118">
        <f>IF(Протокол!K14="","",Протокол!K14)</f>
        <v>1</v>
      </c>
      <c r="I10" s="118">
        <f>IF(Протокол!L14="","",Протокол!L14)</f>
        <v>1</v>
      </c>
      <c r="J10" s="118">
        <f>IF(Протокол!M14="","",Протокол!M14)</f>
        <v>1</v>
      </c>
      <c r="K10" s="118">
        <f>IF(Протокол!N14="","",Протокол!N14)</f>
        <v>0</v>
      </c>
      <c r="L10" s="118">
        <f>IF(Протокол!O14="","",Протокол!O14)</f>
        <v>1</v>
      </c>
      <c r="M10" s="118">
        <f>IF(Протокол!P14="","",Протокол!P14)</f>
        <v>1</v>
      </c>
      <c r="N10" s="118">
        <f>IF(Протокол!Q14="","",Протокол!Q14)</f>
        <v>0</v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7</v>
      </c>
      <c r="AS10" s="116">
        <f>IF(Протокол!D14="","",Протокол!D14)</f>
        <v>1</v>
      </c>
      <c r="AT10" s="116" t="str">
        <f>IF(Протокол!F14="","",Протокол!F14)</f>
        <v/>
      </c>
      <c r="AU10" s="118" t="str">
        <f>IF(Протокол!CR14="","",Протокол!CR14)</f>
        <v>нет</v>
      </c>
      <c r="AV10" s="118" t="str">
        <f>IF(Протокол!CS14="","",Протокол!CS14)</f>
        <v>м</v>
      </c>
      <c r="AW10" s="118">
        <f>IF(Протокол!CT14="","",Протокол!CT14)</f>
        <v>3</v>
      </c>
      <c r="AX10" s="118"/>
    </row>
    <row r="11" spans="1:255" s="116" customFormat="1" x14ac:dyDescent="0.25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80006</v>
      </c>
      <c r="D11" s="118">
        <f>IF(Протокол!G15="","",Протокол!G15)</f>
        <v>0</v>
      </c>
      <c r="E11" s="118">
        <f>IF(Протокол!H15="","",Протокол!H15)</f>
        <v>1</v>
      </c>
      <c r="F11" s="118">
        <f>IF(Протокол!I15="","",Протокол!I15)</f>
        <v>0</v>
      </c>
      <c r="G11" s="118">
        <f>IF(Протокол!J15="","",Протокол!J15)</f>
        <v>1</v>
      </c>
      <c r="H11" s="118">
        <f>IF(Протокол!K15="","",Протокол!K15)</f>
        <v>1</v>
      </c>
      <c r="I11" s="118">
        <f>IF(Протокол!L15="","",Протокол!L15)</f>
        <v>1</v>
      </c>
      <c r="J11" s="118">
        <f>IF(Протокол!M15="","",Протокол!M15)</f>
        <v>1</v>
      </c>
      <c r="K11" s="118">
        <f>IF(Протокол!N15="","",Протокол!N15)</f>
        <v>0</v>
      </c>
      <c r="L11" s="118">
        <f>IF(Протокол!O15="","",Протокол!O15)</f>
        <v>1</v>
      </c>
      <c r="M11" s="118">
        <f>IF(Протокол!P15="","",Протокол!P15)</f>
        <v>1</v>
      </c>
      <c r="N11" s="118">
        <f>IF(Протокол!Q15="","",Протокол!Q15)</f>
        <v>0</v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7</v>
      </c>
      <c r="AS11" s="116">
        <f>IF(Протокол!D15="","",Протокол!D15)</f>
        <v>2</v>
      </c>
      <c r="AT11" s="116" t="str">
        <f>IF(Протокол!F15="","",Протокол!F15)</f>
        <v/>
      </c>
      <c r="AU11" s="118" t="str">
        <f>IF(Протокол!CR15="","",Протокол!CR15)</f>
        <v>нет</v>
      </c>
      <c r="AV11" s="118" t="str">
        <f>IF(Протокол!CS15="","",Протокол!CS15)</f>
        <v>м</v>
      </c>
      <c r="AW11" s="118">
        <f>IF(Протокол!CT15="","",Протокол!CT15)</f>
        <v>3</v>
      </c>
      <c r="AX11" s="118"/>
    </row>
    <row r="12" spans="1:255" s="116" customFormat="1" x14ac:dyDescent="0.25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80007</v>
      </c>
      <c r="D12" s="118">
        <f>IF(Протокол!G16="","",Протокол!G16)</f>
        <v>1</v>
      </c>
      <c r="E12" s="118">
        <f>IF(Протокол!H16="","",Протокол!H16)</f>
        <v>0</v>
      </c>
      <c r="F12" s="118">
        <f>IF(Протокол!I16="","",Протокол!I16)</f>
        <v>1</v>
      </c>
      <c r="G12" s="118">
        <f>IF(Протокол!J16="","",Протокол!J16)</f>
        <v>1</v>
      </c>
      <c r="H12" s="118">
        <f>IF(Протокол!K16="","",Протокол!K16)</f>
        <v>1</v>
      </c>
      <c r="I12" s="118">
        <f>IF(Протокол!L16="","",Протокол!L16)</f>
        <v>1</v>
      </c>
      <c r="J12" s="118">
        <f>IF(Протокол!M16="","",Протокол!M16)</f>
        <v>1</v>
      </c>
      <c r="K12" s="118">
        <f>IF(Протокол!N16="","",Протокол!N16)</f>
        <v>1</v>
      </c>
      <c r="L12" s="118">
        <f>IF(Протокол!O16="","",Протокол!O16)</f>
        <v>1</v>
      </c>
      <c r="M12" s="118">
        <f>IF(Протокол!P16="","",Протокол!P16)</f>
        <v>0</v>
      </c>
      <c r="N12" s="118">
        <f>IF(Протокол!Q16="","",Протокол!Q16)</f>
        <v>0</v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8</v>
      </c>
      <c r="AS12" s="116">
        <f>IF(Протокол!D16="","",Протокол!D16)</f>
        <v>1</v>
      </c>
      <c r="AT12" s="116" t="str">
        <f>IF(Протокол!F16="","",Протокол!F16)</f>
        <v/>
      </c>
      <c r="AU12" s="118" t="str">
        <f>IF(Протокол!CR16="","",Протокол!CR16)</f>
        <v>нет</v>
      </c>
      <c r="AV12" s="118" t="str">
        <f>IF(Протокол!CS16="","",Протокол!CS16)</f>
        <v>м</v>
      </c>
      <c r="AW12" s="118">
        <f>IF(Протокол!CT16="","",Протокол!CT16)</f>
        <v>4</v>
      </c>
      <c r="AX12" s="118"/>
    </row>
    <row r="13" spans="1:255" s="116" customFormat="1" x14ac:dyDescent="0.25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80008</v>
      </c>
      <c r="D13" s="118">
        <f>IF(Протокол!G17="","",Протокол!G17)</f>
        <v>1</v>
      </c>
      <c r="E13" s="118">
        <f>IF(Протокол!H17="","",Протокол!H17)</f>
        <v>0</v>
      </c>
      <c r="F13" s="118">
        <f>IF(Протокол!I17="","",Протокол!I17)</f>
        <v>1</v>
      </c>
      <c r="G13" s="118">
        <f>IF(Протокол!J17="","",Протокол!J17)</f>
        <v>1</v>
      </c>
      <c r="H13" s="118">
        <f>IF(Протокол!K17="","",Протокол!K17)</f>
        <v>1</v>
      </c>
      <c r="I13" s="118">
        <f>IF(Протокол!L17="","",Протокол!L17)</f>
        <v>1</v>
      </c>
      <c r="J13" s="118">
        <f>IF(Протокол!M17="","",Протокол!M17)</f>
        <v>1</v>
      </c>
      <c r="K13" s="118">
        <f>IF(Протокол!N17="","",Протокол!N17)</f>
        <v>0</v>
      </c>
      <c r="L13" s="118">
        <f>IF(Протокол!O17="","",Протокол!O17)</f>
        <v>1</v>
      </c>
      <c r="M13" s="118">
        <f>IF(Протокол!P17="","",Протокол!P17)</f>
        <v>0</v>
      </c>
      <c r="N13" s="118">
        <f>IF(Протокол!Q17="","",Протокол!Q17)</f>
        <v>0</v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>
        <f>IF(AND(LEN(C13)&gt;0,AS13&gt;0),Протокол!CU17,"")</f>
        <v>7</v>
      </c>
      <c r="AS13" s="116">
        <f>IF(Протокол!D17="","",Протокол!D17)</f>
        <v>2</v>
      </c>
      <c r="AT13" s="116" t="str">
        <f>IF(Протокол!F17="","",Протокол!F17)</f>
        <v/>
      </c>
      <c r="AU13" s="118" t="str">
        <f>IF(Протокол!CR17="","",Протокол!CR17)</f>
        <v>нет</v>
      </c>
      <c r="AV13" s="118" t="str">
        <f>IF(Протокол!CS17="","",Протокол!CS17)</f>
        <v>ж</v>
      </c>
      <c r="AW13" s="118">
        <f>IF(Протокол!CT17="","",Протокол!CT17)</f>
        <v>4</v>
      </c>
      <c r="AX13" s="118"/>
    </row>
    <row r="14" spans="1:255" s="116" customFormat="1" x14ac:dyDescent="0.25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5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5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5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5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5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5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5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5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5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5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5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5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5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5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5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5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5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5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5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5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5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5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5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5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5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5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5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5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5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5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5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5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5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5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5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5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5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5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5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5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5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5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5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5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5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5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5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5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5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5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5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5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5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5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5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5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5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5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5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5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5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5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5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5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5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5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5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5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5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5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5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5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5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5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5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5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5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5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5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5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5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5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5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5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5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5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5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5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5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5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5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5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5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5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5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5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5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5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5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5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5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5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5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5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5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5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5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5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5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5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5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5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5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5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5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5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5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5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5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5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5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5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5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5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5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5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5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5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5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5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5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5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5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5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5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5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5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5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5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5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5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5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5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5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5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5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5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5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5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5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5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5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5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5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5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5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5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5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5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5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5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5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5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5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5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5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5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5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5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5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5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5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5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5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5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5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5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5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5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5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5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5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5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5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5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5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5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5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5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5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5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5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5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5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5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5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5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5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5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5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5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5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5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5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5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5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5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5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5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5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5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5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5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5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5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5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5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5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5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5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5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5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5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5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5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5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5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5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5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5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5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5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5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5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5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5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5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5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5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5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5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5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5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5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5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5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5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5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5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5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5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5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5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5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5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5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5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5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5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5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5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5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5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5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5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5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5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5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5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5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5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5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5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5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5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5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5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5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5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5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5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5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5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5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5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5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5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5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5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5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5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5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5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5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5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5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5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5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5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5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5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5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5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5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5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5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5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5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5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5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5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5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5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5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5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5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5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5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5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5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5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5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5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5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5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5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5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5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5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5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5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5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5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5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5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5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5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5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5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5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5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5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5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5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5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5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5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5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5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5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5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5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5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5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5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5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5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5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5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5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5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5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5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5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5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5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5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5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5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5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5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5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5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5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5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5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5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5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5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5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5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5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5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5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5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5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5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5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5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5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5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5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5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5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5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5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5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5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5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5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5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5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5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5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5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5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5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5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5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5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5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5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5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5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5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5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5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5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5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5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5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5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5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5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5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5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5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5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5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5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5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5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5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5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5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5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5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5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5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5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5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5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5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5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5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5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5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5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5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5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5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5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5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5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5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5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5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5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5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5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5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5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5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5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5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5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5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5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5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5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5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5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5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5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5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5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5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5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5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5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5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5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5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5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5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5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5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5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5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5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5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5">
      <c r="B1305" s="112" t="s">
        <v>234</v>
      </c>
    </row>
    <row r="1306" spans="1:8" x14ac:dyDescent="0.25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fi8.7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5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5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5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5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5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5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5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5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5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5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5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5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5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5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5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5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5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5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5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5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5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5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5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5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5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5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5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5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5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5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5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5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5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5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5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5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5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5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5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5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5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5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5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5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5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5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5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5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5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546875" defaultRowHeight="13.2" x14ac:dyDescent="0.25"/>
  <cols>
    <col min="1" max="1" width="13.6640625" hidden="1" customWidth="1"/>
    <col min="2" max="2" width="13" hidden="1" customWidth="1"/>
    <col min="3" max="3" width="14" hidden="1" customWidth="1"/>
    <col min="4" max="4" width="10" hidden="1" customWidth="1"/>
    <col min="5" max="7" width="9.109375" hidden="1" customWidth="1"/>
    <col min="8" max="8" width="11" hidden="1" customWidth="1"/>
    <col min="9" max="16" width="9.109375" hidden="1" customWidth="1"/>
    <col min="17" max="18" width="9.109375" style="67" hidden="1" customWidth="1"/>
    <col min="19" max="19" width="8.5546875" style="67" hidden="1" customWidth="1"/>
    <col min="20" max="35" width="8.5546875" hidden="1" customWidth="1"/>
    <col min="36" max="37" width="8.5546875" style="106" hidden="1" customWidth="1"/>
    <col min="38" max="256" width="0" hidden="1" customWidth="1"/>
  </cols>
  <sheetData>
    <row r="1" spans="1:47" s="7" customFormat="1" x14ac:dyDescent="0.25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5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5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5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5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5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5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5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5">
      <c r="A9" s="7" t="s">
        <v>14</v>
      </c>
      <c r="B9" s="145">
        <v>8</v>
      </c>
      <c r="C9">
        <v>3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5">
      <c r="A10" s="7" t="s">
        <v>12</v>
      </c>
      <c r="B10" t="str">
        <f>"Проверочная работа по "&amp;C10</f>
        <v>Проверочная работа по физике</v>
      </c>
      <c r="C10" t="str">
        <f>INDEX(AK1:AK11,MATCH(C9,AJ1:AJ11,0))</f>
        <v>физике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18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5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5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6" x14ac:dyDescent="0.3">
      <c r="A13" s="7" t="s">
        <v>13</v>
      </c>
      <c r="B13" s="16" t="str">
        <f>IF(F12=1,IF(F14,H14,H13),H11)</f>
        <v>9032183vpr</v>
      </c>
      <c r="C13" s="7"/>
      <c r="G13" t="s">
        <v>66</v>
      </c>
      <c r="H13" s="106" t="s">
        <v>385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5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385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5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6" x14ac:dyDescent="0.3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5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5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6" x14ac:dyDescent="0.3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5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5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6" x14ac:dyDescent="0.3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5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5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6" x14ac:dyDescent="0.3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5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5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5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5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5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6" x14ac:dyDescent="0.3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6" x14ac:dyDescent="0.3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5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5">
      <c r="A34" t="s">
        <v>7</v>
      </c>
      <c r="B34" s="10" t="s">
        <v>58</v>
      </c>
      <c r="C34" s="4">
        <v>1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2</v>
      </c>
      <c r="K34" s="4">
        <v>2</v>
      </c>
      <c r="L34" s="4">
        <v>3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6" x14ac:dyDescent="0.3">
      <c r="C35" s="6" t="s">
        <v>301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6" x14ac:dyDescent="0.3">
      <c r="B36" s="35"/>
      <c r="C36" s="6" t="s">
        <v>301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5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5">
      <c r="A38" t="s">
        <v>6</v>
      </c>
      <c r="B38" s="10" t="s">
        <v>58</v>
      </c>
      <c r="C38" s="4">
        <v>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6" x14ac:dyDescent="0.3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6" x14ac:dyDescent="0.3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5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5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6" x14ac:dyDescent="0.3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6" x14ac:dyDescent="0.3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5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5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5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5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5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5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5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5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5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5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5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5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5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5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5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5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5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5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5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5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5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5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5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5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5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5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5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5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5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5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5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5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5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5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5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5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5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5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5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5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5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5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5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5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5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5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5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5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5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5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5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5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5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5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5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5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5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5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5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5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5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5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5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5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5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5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5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5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5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5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5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5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5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5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5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5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5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5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5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5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5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5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5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5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5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5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5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5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5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5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5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5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5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5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5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5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5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5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5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5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5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5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5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5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5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5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5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5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5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5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5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5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5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5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5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5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5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5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5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5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5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5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5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5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5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5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5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5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5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5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5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5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5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5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5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5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5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5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5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5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5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5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5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5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5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5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5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5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5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5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5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5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5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5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5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5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5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5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5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5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5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5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5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5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5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5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5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5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5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5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5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5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5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5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5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5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5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5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5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5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5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5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5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5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5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5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5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5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5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5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5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5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5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5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5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5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5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5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5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5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5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5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5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5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5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5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5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5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5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5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5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5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5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5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5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5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5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5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5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5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5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5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5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5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5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5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5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5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5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5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5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5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5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5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5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5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5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5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5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5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5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5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5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5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5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5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5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5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5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5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5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5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5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5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5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5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5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5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5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5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5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5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5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5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5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5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5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5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5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5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5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5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5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5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5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5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5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5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5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5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5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5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5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5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5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5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5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5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5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5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5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5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5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5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5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5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5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5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5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5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5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5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5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5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5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5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5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5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5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5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5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5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5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5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5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5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5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5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5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5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5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5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5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5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5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5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5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5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5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5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5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5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5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5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5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5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5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5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5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5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5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5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5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5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5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5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5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5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5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5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5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5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5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5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5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5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5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5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5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5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5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5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5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5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5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5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5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5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5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5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5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5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5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5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5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5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5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5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5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5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5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5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5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5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5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5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5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5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5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5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5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5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5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5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5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5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5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5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5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5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5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5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5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5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5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5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5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5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5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5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5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5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5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5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5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5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5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5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5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5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5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5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5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5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5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5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5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5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5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5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5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5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5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5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5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5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5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5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5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5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5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5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5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5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5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5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5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5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5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5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5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5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5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5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5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5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2020-02-18T12:29:15Z</cp:lastPrinted>
  <dcterms:created xsi:type="dcterms:W3CDTF">1996-10-08T23:32:33Z</dcterms:created>
  <dcterms:modified xsi:type="dcterms:W3CDTF">2021-03-20T19:13:22Z</dcterms:modified>
</cp:coreProperties>
</file>